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0" windowWidth="19200" windowHeight="11595" firstSheet="7" activeTab="7"/>
  </bookViews>
  <sheets>
    <sheet name="Раздел  1. Сведения об организа" sheetId="1" r:id="rId1"/>
    <sheet name="Раздел  2. Режим работы групп и" sheetId="2" r:id="rId2"/>
    <sheet name="Раздел  3. Язык обучения и восп" sheetId="3" r:id="rId3"/>
    <sheet name="Раздел  4. Распределение групп " sheetId="4" r:id="rId4"/>
    <sheet name="Раздел  5. Распределение мест в" sheetId="5" r:id="rId5"/>
    <sheet name="Раздел  7. Распределение воспит" sheetId="6" r:id="rId6"/>
    <sheet name="Раздел  8. Движение работников" sheetId="7" r:id="rId7"/>
    <sheet name="Раздел  9 и 10. Распределение п" sheetId="8" r:id="rId8"/>
    <sheet name="Раздел 11. Распределение персон" sheetId="9" r:id="rId9"/>
    <sheet name="Раздел 12. Численность внешних " sheetId="10" r:id="rId10"/>
    <sheet name="Раздел 13. Характеристика здани" sheetId="11" r:id="rId11"/>
    <sheet name="Раздел 14. Характеристика матер" sheetId="12" r:id="rId12"/>
    <sheet name="Раздел 15. Сведения о помещения" sheetId="13" r:id="rId13"/>
    <sheet name="Раздел 16. Наличие и использова" sheetId="14" r:id="rId14"/>
    <sheet name="Раздел 17. Техническое оснащени" sheetId="15" r:id="rId15"/>
    <sheet name="Раздел 18. Электронные ресурсы " sheetId="16" r:id="rId16"/>
    <sheet name="Раздел 19. Распределение объема" sheetId="17" r:id="rId17"/>
    <sheet name="Раздел 21. Сведения о численнос" sheetId="18" r:id="rId18"/>
    <sheet name="Раздел 22. Расходы на внедрение" sheetId="19" r:id="rId19"/>
    <sheet name="Шапка Сведения о деятельности д" sheetId="20" r:id="rId20"/>
  </sheets>
  <definedNames>
    <definedName name="_xlnm.Print_Area" localSheetId="0">'Раздел  1. Сведения об организа'!$A$1:$J$11</definedName>
    <definedName name="_xlnm.Print_Area" localSheetId="1">'Раздел  2. Режим работы групп и'!$A$1:$Q$40</definedName>
    <definedName name="_xlnm.Print_Area" localSheetId="2">'Раздел  3. Язык обучения и восп'!$A$1:$J$8</definedName>
    <definedName name="_xlnm.Print_Area" localSheetId="3">'Раздел  4. Распределение групп '!$A$1:$J$30</definedName>
    <definedName name="_xlnm.Print_Area" localSheetId="4">'Раздел  5. Распределение мест в'!$A$1:$J$30</definedName>
    <definedName name="_xlnm.Print_Area" localSheetId="5">'Раздел  7. Распределение воспит'!$A$1:$L$19</definedName>
    <definedName name="_xlnm.Print_Area" localSheetId="6">'Раздел  8. Движение работников'!$A$1:$N$29</definedName>
    <definedName name="_xlnm.Print_Area" localSheetId="7">'Раздел  9 и 10. Распределение п'!$A$1:$W$36</definedName>
    <definedName name="_xlnm.Print_Area" localSheetId="8">'Раздел 11. Распределение персон'!$A$1:$Q$29</definedName>
    <definedName name="_xlnm.Print_Area" localSheetId="9">'Раздел 12. Численность внешних '!$A$1:$E$27</definedName>
    <definedName name="_xlnm.Print_Area" localSheetId="10">'Раздел 13. Характеристика здани'!$A$1:$AB$11</definedName>
    <definedName name="_xlnm.Print_Area" localSheetId="11">'Раздел 14. Характеристика матер'!$A$1:$N$7</definedName>
    <definedName name="_xlnm.Print_Area" localSheetId="12">'Раздел 15. Сведения о помещения'!$B$1:$G$31</definedName>
    <definedName name="_xlnm.Print_Area" localSheetId="13">'Раздел 16. Наличие и использова'!$B$1:$J$11</definedName>
    <definedName name="_xlnm.Print_Area" localSheetId="14">'Раздел 17. Техническое оснащени'!$B$2:$F$14</definedName>
    <definedName name="_xlnm.Print_Area" localSheetId="15">'Раздел 18. Электронные ресурсы '!$B$1:$G$18</definedName>
    <definedName name="_xlnm.Print_Area" localSheetId="16">'Раздел 19. Распределение объема'!$B$1:$F$31</definedName>
    <definedName name="_xlnm.Print_Area" localSheetId="17">'Раздел 21. Сведения о численнос'!$B$1:$M$18</definedName>
    <definedName name="_xlnm.Print_Area" localSheetId="18">'Раздел 22. Расходы на внедрение'!$B$1:$J$36</definedName>
  </definedNames>
  <calcPr calcId="125725"/>
</workbook>
</file>

<file path=xl/calcChain.xml><?xml version="1.0" encoding="utf-8"?>
<calcChain xmlns="http://schemas.openxmlformats.org/spreadsheetml/2006/main">
  <c r="E11" i="14"/>
  <c r="E10"/>
  <c r="E9"/>
  <c r="E8"/>
  <c r="M26" i="7" l="1"/>
  <c r="B2" i="19" l="1"/>
  <c r="F7"/>
  <c r="F25"/>
  <c r="B2" i="18"/>
  <c r="E9"/>
  <c r="F9"/>
  <c r="H9"/>
  <c r="J9"/>
  <c r="K9"/>
  <c r="L9"/>
  <c r="M9"/>
  <c r="G10"/>
  <c r="I10"/>
  <c r="G11"/>
  <c r="I11"/>
  <c r="G12"/>
  <c r="I12"/>
  <c r="G13"/>
  <c r="I13"/>
  <c r="G14"/>
  <c r="I14"/>
  <c r="G15"/>
  <c r="I15"/>
  <c r="G16"/>
  <c r="I16"/>
  <c r="G17"/>
  <c r="I17"/>
  <c r="G18"/>
  <c r="G9" s="1"/>
  <c r="I18"/>
  <c r="B2" i="17"/>
  <c r="E8"/>
  <c r="E7" s="1"/>
  <c r="F8"/>
  <c r="F7" s="1"/>
  <c r="C4" s="1"/>
  <c r="E26"/>
  <c r="F26"/>
  <c r="B2" i="16"/>
  <c r="C4" s="1"/>
  <c r="B3" i="15"/>
  <c r="C4" s="1"/>
  <c r="B2" i="14"/>
  <c r="B2" i="13"/>
  <c r="C5"/>
  <c r="B2" i="12"/>
  <c r="B4"/>
  <c r="B2" i="11"/>
  <c r="G4" s="1"/>
  <c r="D9" i="10"/>
  <c r="D7" s="1"/>
  <c r="E9"/>
  <c r="E7" s="1"/>
  <c r="D9" i="9"/>
  <c r="K9"/>
  <c r="D10"/>
  <c r="K10"/>
  <c r="D11"/>
  <c r="K11"/>
  <c r="D12"/>
  <c r="K12"/>
  <c r="E13"/>
  <c r="E8" s="1"/>
  <c r="F13"/>
  <c r="F8" s="1"/>
  <c r="G13"/>
  <c r="G8" s="1"/>
  <c r="H13"/>
  <c r="H8" s="1"/>
  <c r="I13"/>
  <c r="I8" s="1"/>
  <c r="J13"/>
  <c r="J8" s="1"/>
  <c r="L13"/>
  <c r="L8" s="1"/>
  <c r="M13"/>
  <c r="M8" s="1"/>
  <c r="N13"/>
  <c r="N8" s="1"/>
  <c r="O13"/>
  <c r="O8" s="1"/>
  <c r="P13"/>
  <c r="P8" s="1"/>
  <c r="Q13"/>
  <c r="Q8" s="1"/>
  <c r="K14"/>
  <c r="D15"/>
  <c r="K15"/>
  <c r="D16"/>
  <c r="K16"/>
  <c r="D17"/>
  <c r="K17"/>
  <c r="D18"/>
  <c r="K18"/>
  <c r="D19"/>
  <c r="K19"/>
  <c r="D20"/>
  <c r="K20"/>
  <c r="D21"/>
  <c r="K21"/>
  <c r="D22"/>
  <c r="K22"/>
  <c r="D23"/>
  <c r="K23"/>
  <c r="D24"/>
  <c r="K24"/>
  <c r="D25"/>
  <c r="K25"/>
  <c r="D26"/>
  <c r="K26"/>
  <c r="D27"/>
  <c r="K27"/>
  <c r="D28"/>
  <c r="K28"/>
  <c r="D29"/>
  <c r="K29"/>
  <c r="M13" i="8"/>
  <c r="M14"/>
  <c r="M15"/>
  <c r="D15" s="1"/>
  <c r="D16"/>
  <c r="M16"/>
  <c r="E17"/>
  <c r="E12" s="1"/>
  <c r="F17"/>
  <c r="F12" s="1"/>
  <c r="G17"/>
  <c r="G12" s="1"/>
  <c r="H17"/>
  <c r="H12" s="1"/>
  <c r="I17"/>
  <c r="I12" s="1"/>
  <c r="J17"/>
  <c r="J12" s="1"/>
  <c r="K17"/>
  <c r="K12" s="1"/>
  <c r="N17"/>
  <c r="N12" s="1"/>
  <c r="O17"/>
  <c r="O12" s="1"/>
  <c r="P17"/>
  <c r="P12" s="1"/>
  <c r="Q17"/>
  <c r="Q12" s="1"/>
  <c r="R17"/>
  <c r="R12" s="1"/>
  <c r="S17"/>
  <c r="S12" s="1"/>
  <c r="T17"/>
  <c r="T12" s="1"/>
  <c r="U17"/>
  <c r="U12" s="1"/>
  <c r="V17"/>
  <c r="V12" s="1"/>
  <c r="W17"/>
  <c r="W12" s="1"/>
  <c r="M18"/>
  <c r="D19"/>
  <c r="M19"/>
  <c r="M20"/>
  <c r="D20" s="1"/>
  <c r="M21"/>
  <c r="D21" s="1"/>
  <c r="M22"/>
  <c r="D22" s="1"/>
  <c r="M23"/>
  <c r="D23" s="1"/>
  <c r="M24"/>
  <c r="D24" s="1"/>
  <c r="M25"/>
  <c r="D25" s="1"/>
  <c r="M26"/>
  <c r="D26" s="1"/>
  <c r="D27"/>
  <c r="M27"/>
  <c r="M28"/>
  <c r="D28" s="1"/>
  <c r="M29"/>
  <c r="D29" s="1"/>
  <c r="M30"/>
  <c r="M31"/>
  <c r="M32"/>
  <c r="D32" s="1"/>
  <c r="M33"/>
  <c r="M9" i="7"/>
  <c r="M10"/>
  <c r="M11"/>
  <c r="M12"/>
  <c r="H8"/>
  <c r="I13"/>
  <c r="I8" s="1"/>
  <c r="J13"/>
  <c r="J8" s="1"/>
  <c r="K8"/>
  <c r="L8"/>
  <c r="N13"/>
  <c r="N8" s="1"/>
  <c r="M29"/>
  <c r="D10" i="6"/>
  <c r="D11"/>
  <c r="D12"/>
  <c r="D13"/>
  <c r="D14"/>
  <c r="D15"/>
  <c r="D16"/>
  <c r="D17"/>
  <c r="D18"/>
  <c r="D19"/>
  <c r="F9" i="5"/>
  <c r="F8" s="1"/>
  <c r="G9"/>
  <c r="G8" s="1"/>
  <c r="H9"/>
  <c r="H8" s="1"/>
  <c r="I9"/>
  <c r="I8" s="1"/>
  <c r="J9"/>
  <c r="E10"/>
  <c r="E11"/>
  <c r="E12"/>
  <c r="E13"/>
  <c r="E14"/>
  <c r="E15"/>
  <c r="E16"/>
  <c r="E17"/>
  <c r="E18"/>
  <c r="E19"/>
  <c r="E21"/>
  <c r="E22"/>
  <c r="E23"/>
  <c r="E24"/>
  <c r="E25"/>
  <c r="E26"/>
  <c r="E27"/>
  <c r="E28"/>
  <c r="E29"/>
  <c r="E30"/>
  <c r="F9" i="4"/>
  <c r="F8" s="1"/>
  <c r="G9"/>
  <c r="G8" s="1"/>
  <c r="H9"/>
  <c r="H8" s="1"/>
  <c r="I9"/>
  <c r="J9"/>
  <c r="E10"/>
  <c r="E11"/>
  <c r="E12"/>
  <c r="E13"/>
  <c r="E14"/>
  <c r="E15"/>
  <c r="E16"/>
  <c r="E17"/>
  <c r="E18"/>
  <c r="E19"/>
  <c r="E21"/>
  <c r="E22"/>
  <c r="E23"/>
  <c r="E24"/>
  <c r="E25"/>
  <c r="E26"/>
  <c r="E27"/>
  <c r="E28"/>
  <c r="E29"/>
  <c r="E30"/>
  <c r="D6" i="3"/>
  <c r="M11" i="2"/>
  <c r="H19"/>
  <c r="I19"/>
  <c r="I18" s="1"/>
  <c r="J19"/>
  <c r="J18" s="1"/>
  <c r="K19"/>
  <c r="K18" s="1"/>
  <c r="L19"/>
  <c r="M19"/>
  <c r="M18" s="1"/>
  <c r="N19"/>
  <c r="N18" s="1"/>
  <c r="O19"/>
  <c r="O18" s="1"/>
  <c r="P19"/>
  <c r="P18" s="1"/>
  <c r="Q19"/>
  <c r="Q18" s="1"/>
  <c r="G20"/>
  <c r="G21"/>
  <c r="G22"/>
  <c r="G23"/>
  <c r="G24"/>
  <c r="G25"/>
  <c r="G26"/>
  <c r="G27"/>
  <c r="G28"/>
  <c r="G29"/>
  <c r="G31"/>
  <c r="G32"/>
  <c r="G33"/>
  <c r="G34"/>
  <c r="G35"/>
  <c r="G36"/>
  <c r="G37"/>
  <c r="G38"/>
  <c r="G39"/>
  <c r="G40"/>
  <c r="C4" i="12" l="1"/>
  <c r="C22" i="19"/>
  <c r="C4"/>
  <c r="K13" i="9"/>
  <c r="K8" s="1"/>
  <c r="I9" i="18"/>
  <c r="G19" i="2"/>
  <c r="E9" i="4"/>
  <c r="D8" i="9"/>
  <c r="C4" i="14"/>
  <c r="C23" i="17"/>
  <c r="C4" i="18"/>
  <c r="M17" i="8"/>
  <c r="M12"/>
  <c r="D17"/>
  <c r="E9" i="5"/>
  <c r="I8" i="4"/>
  <c r="H18" i="2"/>
</calcChain>
</file>

<file path=xl/sharedStrings.xml><?xml version="1.0" encoding="utf-8"?>
<sst xmlns="http://schemas.openxmlformats.org/spreadsheetml/2006/main" count="1005" uniqueCount="744">
  <si>
    <r>
      <t xml:space="preserve">Раздел 1. Сведения об организации </t>
    </r>
    <r>
      <rPr>
        <sz val="12"/>
        <rFont val="Times New Roman"/>
        <family val="1"/>
        <charset val="204"/>
      </rPr>
      <t>(на конец отчетного года)</t>
    </r>
  </si>
  <si>
    <t>Наименование показателя</t>
  </si>
  <si>
    <t>№
строки</t>
  </si>
  <si>
    <t>код</t>
  </si>
  <si>
    <t>Тип организации</t>
  </si>
  <si>
    <t>101</t>
  </si>
  <si>
    <t>102</t>
  </si>
  <si>
    <t>Статус организации</t>
  </si>
  <si>
    <t>103</t>
  </si>
  <si>
    <t>104</t>
  </si>
  <si>
    <t>105</t>
  </si>
  <si>
    <t>Тип поселения (1-городская местность, 2-сельская местность)</t>
  </si>
  <si>
    <t>Режим функционирования (2-пятидневный, 3-шестидневный, 14-семидневный (кругорсуточно)</t>
  </si>
  <si>
    <t>Наличие коллегиального органа (1 - да, 2 - нет)</t>
  </si>
  <si>
    <t>А</t>
  </si>
  <si>
    <t>Б</t>
  </si>
  <si>
    <t>623</t>
  </si>
  <si>
    <t xml:space="preserve">  по присмотру и уходу</t>
  </si>
  <si>
    <t>622</t>
  </si>
  <si>
    <t>из них:
  общеразвивающей направленности</t>
  </si>
  <si>
    <t>621</t>
  </si>
  <si>
    <t>семейные дошкольные группы</t>
  </si>
  <si>
    <t>620</t>
  </si>
  <si>
    <t>группы по присмотру и уходу</t>
  </si>
  <si>
    <t>619</t>
  </si>
  <si>
    <t>группы для детей раннего возраста</t>
  </si>
  <si>
    <t>618</t>
  </si>
  <si>
    <t>группы комбинированной направленности</t>
  </si>
  <si>
    <t>617</t>
  </si>
  <si>
    <t xml:space="preserve">  для детей с нефрологическими заболеваниями</t>
  </si>
  <si>
    <t>616</t>
  </si>
  <si>
    <t xml:space="preserve">  для часто болеющих детей</t>
  </si>
  <si>
    <t>615</t>
  </si>
  <si>
    <t>из них:
   для детей с туберкулезной интоксикацией</t>
  </si>
  <si>
    <t>614</t>
  </si>
  <si>
    <t>группы оздоровительной направленности</t>
  </si>
  <si>
    <t>613</t>
  </si>
  <si>
    <t>группы общеразвивающей направленности</t>
  </si>
  <si>
    <t>612</t>
  </si>
  <si>
    <t xml:space="preserve">  другого профиля</t>
  </si>
  <si>
    <t>611</t>
  </si>
  <si>
    <t xml:space="preserve">  со сложным дефектом</t>
  </si>
  <si>
    <t>610</t>
  </si>
  <si>
    <t xml:space="preserve">  с нарушением опорно-двигательного  аппарата</t>
  </si>
  <si>
    <t>609</t>
  </si>
  <si>
    <t xml:space="preserve">     из них с расстройством аутистического спектра</t>
  </si>
  <si>
    <t>608</t>
  </si>
  <si>
    <t xml:space="preserve">  с задержкой психического развития</t>
  </si>
  <si>
    <t>607</t>
  </si>
  <si>
    <t xml:space="preserve">  с нарушением интеллекта</t>
  </si>
  <si>
    <t>606</t>
  </si>
  <si>
    <t xml:space="preserve">  с нарушением зрения</t>
  </si>
  <si>
    <t>605</t>
  </si>
  <si>
    <t xml:space="preserve">      из них с тяжелым нарушением речи</t>
  </si>
  <si>
    <t>604</t>
  </si>
  <si>
    <t xml:space="preserve">  с нарушением речи</t>
  </si>
  <si>
    <t>603</t>
  </si>
  <si>
    <t xml:space="preserve">    в том числе для воспитанников:
с нарушением слуха</t>
  </si>
  <si>
    <t>602</t>
  </si>
  <si>
    <t xml:space="preserve">    в том числе:
группы компенсирующей направленности
(сумма строк 603, 604, 606-608, 610-612)</t>
  </si>
  <si>
    <t>601</t>
  </si>
  <si>
    <t>Всего (сумма строк 602, 613, 614, 618 - 621)</t>
  </si>
  <si>
    <t>без 
граж-данства</t>
  </si>
  <si>
    <t>имеющие иностранное гражданство 
или имеющие несколько гражданств</t>
  </si>
  <si>
    <t>дети-инвалиды, 
не учтен-ные 
в гр. 10</t>
  </si>
  <si>
    <t>из них дети-инвалиды</t>
  </si>
  <si>
    <t>с ограничен-ными возмож-ностями здоровья</t>
  </si>
  <si>
    <t>разновоз-растные</t>
  </si>
  <si>
    <t>5 лет и старше</t>
  </si>
  <si>
    <t>от 3-х 
до 5 
лет</t>
  </si>
  <si>
    <t>от 1 года до 3-х 
лет</t>
  </si>
  <si>
    <t>от 2-х месяцев до 1 года</t>
  </si>
  <si>
    <t>Из  них (из гр. 3)</t>
  </si>
  <si>
    <t>В том числе (из гр. 3)  в группах для детей в возрасте</t>
  </si>
  <si>
    <t>Всего сумма
 граф 4-8)</t>
  </si>
  <si>
    <t>№ 
строки</t>
  </si>
  <si>
    <t>Наименование 
показателей</t>
  </si>
  <si>
    <r>
      <t xml:space="preserve">Раздел 6. Численность воспитанников в группах, человек
 </t>
    </r>
    <r>
      <rPr>
        <sz val="12"/>
        <rFont val="Times New Roman"/>
        <family val="1"/>
        <charset val="204"/>
      </rPr>
      <t>(на конец отчетного года)</t>
    </r>
  </si>
  <si>
    <t>Итого по всем группам (сумма стр. 201 - 205)</t>
  </si>
  <si>
    <t>205</t>
  </si>
  <si>
    <t>Круглосуточного пребывания (24 часа)</t>
  </si>
  <si>
    <t>204</t>
  </si>
  <si>
    <t>Продленного дня (13 - 14 часов)</t>
  </si>
  <si>
    <t>203</t>
  </si>
  <si>
    <t>Полного дня (10,5 - 12 часов)</t>
  </si>
  <si>
    <t>202</t>
  </si>
  <si>
    <t>Сокращенного дня (8 - 10 часов)</t>
  </si>
  <si>
    <t>201</t>
  </si>
  <si>
    <t>Кратковременного пребывания (5 часов и менее)</t>
  </si>
  <si>
    <t>Численность воспитанников</t>
  </si>
  <si>
    <t>№ строки</t>
  </si>
  <si>
    <t xml:space="preserve">Режим работы </t>
  </si>
  <si>
    <r>
      <t xml:space="preserve">Раздел 2. Режим работы групп и численность воспитанников в них </t>
    </r>
    <r>
      <rPr>
        <sz val="12"/>
        <rFont val="Times New Roman"/>
        <family val="1"/>
        <charset val="204"/>
      </rPr>
      <t>(на конец отчетного года)</t>
    </r>
  </si>
  <si>
    <t>302</t>
  </si>
  <si>
    <t>Русский</t>
  </si>
  <si>
    <t>в том числе обучалось и воспитывалось на языках народов Российской Федерации</t>
  </si>
  <si>
    <t>301</t>
  </si>
  <si>
    <t xml:space="preserve">Численность воспитанников - всего </t>
  </si>
  <si>
    <t>Наименование показателей</t>
  </si>
  <si>
    <r>
      <t>Раздел 3. Язык обучения и воспитания, человек</t>
    </r>
    <r>
      <rPr>
        <sz val="12"/>
        <rFont val="Times New Roman"/>
        <family val="1"/>
        <charset val="204"/>
      </rPr>
      <t xml:space="preserve"> (на конец отчетного года)</t>
    </r>
  </si>
  <si>
    <t>423</t>
  </si>
  <si>
    <t xml:space="preserve">    по присмотру и уходу</t>
  </si>
  <si>
    <t>422</t>
  </si>
  <si>
    <t xml:space="preserve">  из них:
    общеразвивающей направленности</t>
  </si>
  <si>
    <t>421</t>
  </si>
  <si>
    <t>420</t>
  </si>
  <si>
    <t>419</t>
  </si>
  <si>
    <t>418</t>
  </si>
  <si>
    <t>417</t>
  </si>
  <si>
    <t xml:space="preserve">     для детей с нефрологическими заболеваниями</t>
  </si>
  <si>
    <t>416</t>
  </si>
  <si>
    <t xml:space="preserve">     для часто болеющих детей</t>
  </si>
  <si>
    <t>415</t>
  </si>
  <si>
    <t>из них:
     для детей с туберкулезной интоксикацией</t>
  </si>
  <si>
    <t>414</t>
  </si>
  <si>
    <t>413</t>
  </si>
  <si>
    <t>412</t>
  </si>
  <si>
    <t>другого профиля</t>
  </si>
  <si>
    <t>411</t>
  </si>
  <si>
    <t>со сложным дефектом</t>
  </si>
  <si>
    <t>410</t>
  </si>
  <si>
    <t>с нарушением опорно-двигательного аппарата</t>
  </si>
  <si>
    <t>409</t>
  </si>
  <si>
    <t xml:space="preserve">    из них с расстройством аутистического спектра</t>
  </si>
  <si>
    <t>408</t>
  </si>
  <si>
    <t>с задержкой психического развития</t>
  </si>
  <si>
    <t>407</t>
  </si>
  <si>
    <t>с нарушением интеллекта</t>
  </si>
  <si>
    <t>406</t>
  </si>
  <si>
    <t>с нарушением зрения</t>
  </si>
  <si>
    <t>405</t>
  </si>
  <si>
    <t xml:space="preserve">    из них с тяжелым нарушением речи</t>
  </si>
  <si>
    <t>404</t>
  </si>
  <si>
    <t>с нарушением речи</t>
  </si>
  <si>
    <t>403</t>
  </si>
  <si>
    <t>402</t>
  </si>
  <si>
    <t xml:space="preserve">     в том числе:
группы компенсирующей направленности
(сумма строк 403, 404, 406-408, 410-412)</t>
  </si>
  <si>
    <t>401</t>
  </si>
  <si>
    <t>Число групп - всего 
(сумма строк 402, 413, 414, 418 - 421)</t>
  </si>
  <si>
    <t>разновозрастные</t>
  </si>
  <si>
    <t>от 3-х до 5 лет</t>
  </si>
  <si>
    <t>от 2-х месяцев 
до 1 года</t>
  </si>
  <si>
    <t>Из графы 3 для детей в возрасте</t>
  </si>
  <si>
    <t>Всего
сумма
 граф 4-8)</t>
  </si>
  <si>
    <t>(на конец отчетного года)</t>
  </si>
  <si>
    <t>Раздел 4. Распределение групп по направленности и возрасту детей, единица</t>
  </si>
  <si>
    <t>523</t>
  </si>
  <si>
    <t xml:space="preserve">   по присмотру и уходу</t>
  </si>
  <si>
    <t>522</t>
  </si>
  <si>
    <t xml:space="preserve">   из них:
   общеразвивающей направленности</t>
  </si>
  <si>
    <t>521</t>
  </si>
  <si>
    <t>520</t>
  </si>
  <si>
    <t>519</t>
  </si>
  <si>
    <t>518</t>
  </si>
  <si>
    <t>517</t>
  </si>
  <si>
    <t xml:space="preserve">   для детей с нефрологическими заболеваниями</t>
  </si>
  <si>
    <t>516</t>
  </si>
  <si>
    <t xml:space="preserve">   для часто болеющих детей</t>
  </si>
  <si>
    <t>515</t>
  </si>
  <si>
    <t xml:space="preserve">    из них:
   для детей с туберкулезной интоксикацией</t>
  </si>
  <si>
    <t>514</t>
  </si>
  <si>
    <t>513</t>
  </si>
  <si>
    <t>512</t>
  </si>
  <si>
    <t>511</t>
  </si>
  <si>
    <t>510</t>
  </si>
  <si>
    <t>509</t>
  </si>
  <si>
    <t>508</t>
  </si>
  <si>
    <t>507</t>
  </si>
  <si>
    <t>506</t>
  </si>
  <si>
    <t>505</t>
  </si>
  <si>
    <t xml:space="preserve">   из них с тяжелым нарушением речи</t>
  </si>
  <si>
    <t>504</t>
  </si>
  <si>
    <t>503</t>
  </si>
  <si>
    <t>502</t>
  </si>
  <si>
    <t xml:space="preserve">    в том числе:
группы компенсирующей направленности
(сумма строк 503, 504, 506-508, 510-512)</t>
  </si>
  <si>
    <t>501</t>
  </si>
  <si>
    <t>Число мест - всего 
(сумма строк 502, 513, 514, 518 - 521)</t>
  </si>
  <si>
    <t>от 3-х до 5 
лет</t>
  </si>
  <si>
    <t>Из графы 3 в группах для детей в возрасте</t>
  </si>
  <si>
    <t>Всего 
(сумма 
граф 4-8)</t>
  </si>
  <si>
    <t>№ 
стро-ки</t>
  </si>
  <si>
    <t>Раздел 5. Распределение мест в группах по направленности и возрасту детей, единица</t>
  </si>
  <si>
    <t>После заполнения всех разделов обязательно выполнить проверку отчета для контроля значений между разделами</t>
  </si>
  <si>
    <t>Не верно заполненные ячейки горят красным</t>
  </si>
  <si>
    <t>712</t>
  </si>
  <si>
    <t xml:space="preserve">     из них - девочки</t>
  </si>
  <si>
    <t>711</t>
  </si>
  <si>
    <t>Из стр. 703 - дети-инвалиды</t>
  </si>
  <si>
    <t>710</t>
  </si>
  <si>
    <t xml:space="preserve">      из них - девочки</t>
  </si>
  <si>
    <t>709</t>
  </si>
  <si>
    <t>без гражданства</t>
  </si>
  <si>
    <t>708</t>
  </si>
  <si>
    <t>707</t>
  </si>
  <si>
    <t>имеющие иностранное гражданство
или имеющие несколько гражданств</t>
  </si>
  <si>
    <t>706</t>
  </si>
  <si>
    <t>705</t>
  </si>
  <si>
    <t xml:space="preserve">  дети-инвалиды (кроме учтенных 
в стр. 703)</t>
  </si>
  <si>
    <t>704</t>
  </si>
  <si>
    <t>703</t>
  </si>
  <si>
    <t>Из общей численности воспитанников 
(из стр. 701):
дети с ограниченными возможностями здоровья</t>
  </si>
  <si>
    <t>702</t>
  </si>
  <si>
    <t>701</t>
  </si>
  <si>
    <t>Численность воспитанников - всего</t>
  </si>
  <si>
    <t>7 лет и старше</t>
  </si>
  <si>
    <t xml:space="preserve">6 лет </t>
  </si>
  <si>
    <t>5 лет</t>
  </si>
  <si>
    <t>4 года</t>
  </si>
  <si>
    <t>3 года</t>
  </si>
  <si>
    <t>2 года</t>
  </si>
  <si>
    <t>1 год</t>
  </si>
  <si>
    <t>до года</t>
  </si>
  <si>
    <t>в том числе в возрасте, лет
(число полных лет на 1 января следующего за отчетным года)</t>
  </si>
  <si>
    <t>Всего
 (сумма граф 
4 - 11)</t>
  </si>
  <si>
    <t>Раздел 7. Распределение воспитанников по возрасту, человек</t>
  </si>
  <si>
    <t>822</t>
  </si>
  <si>
    <t>Иной персонал</t>
  </si>
  <si>
    <t>821</t>
  </si>
  <si>
    <t xml:space="preserve">    помощник воспитателя</t>
  </si>
  <si>
    <t>820</t>
  </si>
  <si>
    <t xml:space="preserve">   из них:
    младший воспитатель</t>
  </si>
  <si>
    <t>819</t>
  </si>
  <si>
    <t>Учебно-вспомогательный персонал - 
всего</t>
  </si>
  <si>
    <t>818</t>
  </si>
  <si>
    <t>другие педагогические работники</t>
  </si>
  <si>
    <t>817</t>
  </si>
  <si>
    <t>педагоги дополнительного образования</t>
  </si>
  <si>
    <t>816</t>
  </si>
  <si>
    <t>учителя иностранных языков</t>
  </si>
  <si>
    <t>815</t>
  </si>
  <si>
    <t>педагоги-организаторы</t>
  </si>
  <si>
    <t>814</t>
  </si>
  <si>
    <t>социальные педагоги</t>
  </si>
  <si>
    <t>813</t>
  </si>
  <si>
    <t>педагоги-психологи</t>
  </si>
  <si>
    <t>812</t>
  </si>
  <si>
    <t>учителя-дефектологи</t>
  </si>
  <si>
    <t>811</t>
  </si>
  <si>
    <t>учителя-логопеды</t>
  </si>
  <si>
    <t>810</t>
  </si>
  <si>
    <t>инструкторы по физической культуре</t>
  </si>
  <si>
    <t>809</t>
  </si>
  <si>
    <t>музыкальные руководители</t>
  </si>
  <si>
    <t>808</t>
  </si>
  <si>
    <t>старшие воспитатели</t>
  </si>
  <si>
    <t>807</t>
  </si>
  <si>
    <t xml:space="preserve">     в том числе:
воспитатели</t>
  </si>
  <si>
    <t>806</t>
  </si>
  <si>
    <t>педагогические работники - всего
(сумма строк 807 - 818)</t>
  </si>
  <si>
    <t>805</t>
  </si>
  <si>
    <t xml:space="preserve">      руководитель филиала</t>
  </si>
  <si>
    <t>804</t>
  </si>
  <si>
    <t xml:space="preserve">      заместители руководителя</t>
  </si>
  <si>
    <t>803</t>
  </si>
  <si>
    <t xml:space="preserve">      из них: руководитель</t>
  </si>
  <si>
    <t>802</t>
  </si>
  <si>
    <t xml:space="preserve">   в том числе:
    руководящие работники - всего</t>
  </si>
  <si>
    <t>801</t>
  </si>
  <si>
    <t>Всего работников 
(сумма строк 802, 806, 819, 822)</t>
  </si>
  <si>
    <t>с высшим образованием</t>
  </si>
  <si>
    <t>со средним профессиональным образованием по программам подготовки специалистов среднего звена</t>
  </si>
  <si>
    <t xml:space="preserve">из них 
по собственно-му желанию
</t>
  </si>
  <si>
    <t>всего</t>
  </si>
  <si>
    <t>из них выпускники</t>
  </si>
  <si>
    <t>работника-ми списочно-го состава</t>
  </si>
  <si>
    <t>Число вакантных должностей на конец отчетного года, ед.</t>
  </si>
  <si>
    <t>Численность работников на конец отчетного года (без внешних совместителей и работающих по договорам гражданско-правового характера), чел.</t>
  </si>
  <si>
    <t>Выбыло работников в отчетном году, чел.</t>
  </si>
  <si>
    <t>Принято работников в отчетном году, чел.</t>
  </si>
  <si>
    <t>Численность работников на начало отчетного года (без внешних совместителей и работающих по договорам гражданско-правового характера), чел.</t>
  </si>
  <si>
    <t>Фактически занято на конец отчетного года, ед.</t>
  </si>
  <si>
    <t xml:space="preserve">Число ставок 
по штату на конец отчетного года, ед. </t>
  </si>
  <si>
    <t>№  
строки</t>
  </si>
  <si>
    <r>
      <t xml:space="preserve">Раздел 8. Движение работников
</t>
    </r>
    <r>
      <rPr>
        <sz val="12"/>
        <rFont val="Times New Roman"/>
        <family val="1"/>
        <charset val="204"/>
      </rPr>
      <t>(графы 3,4,5 и 13 заполняются с двумя десятичными знаками)</t>
    </r>
  </si>
  <si>
    <t>Х</t>
  </si>
  <si>
    <t>925</t>
  </si>
  <si>
    <t>Медицинский персонал организации
(в строку 901 не включается)</t>
  </si>
  <si>
    <t>924</t>
  </si>
  <si>
    <t>Численность педагогических работников (из строки 906), прошедших в течение последних трех лет повышение квалификации и/или профессиональную переподготовку</t>
  </si>
  <si>
    <t>923</t>
  </si>
  <si>
    <t>Из общей численности учителей-дефектологов (из строки 912):
учителя, имеющие специальное дефектологическое образование</t>
  </si>
  <si>
    <t>922</t>
  </si>
  <si>
    <t>921</t>
  </si>
  <si>
    <t>920</t>
  </si>
  <si>
    <t xml:space="preserve">     из них:
    младший воспитатель</t>
  </si>
  <si>
    <t>919</t>
  </si>
  <si>
    <t>Учебно-вспомогательный персонал - всего</t>
  </si>
  <si>
    <t>918</t>
  </si>
  <si>
    <t>917</t>
  </si>
  <si>
    <t>916</t>
  </si>
  <si>
    <t>915</t>
  </si>
  <si>
    <t>914</t>
  </si>
  <si>
    <t>913</t>
  </si>
  <si>
    <t>912</t>
  </si>
  <si>
    <t>911</t>
  </si>
  <si>
    <t>910</t>
  </si>
  <si>
    <t>909</t>
  </si>
  <si>
    <t>908</t>
  </si>
  <si>
    <t>907</t>
  </si>
  <si>
    <t>906</t>
  </si>
  <si>
    <t>педагогические работники - всего (сумма строк 907 - 918)</t>
  </si>
  <si>
    <t>905</t>
  </si>
  <si>
    <t xml:space="preserve">     руководитель филиала</t>
  </si>
  <si>
    <t>904</t>
  </si>
  <si>
    <t xml:space="preserve">     заместители руководителя</t>
  </si>
  <si>
    <t>903</t>
  </si>
  <si>
    <t xml:space="preserve">      из них:
     руководитель</t>
  </si>
  <si>
    <t>902</t>
  </si>
  <si>
    <t>в том числе:
руководящие работники - всего</t>
  </si>
  <si>
    <t>901</t>
  </si>
  <si>
    <t>Численность работников - всего (сумма строк 902, 906, 919, 922)</t>
  </si>
  <si>
    <t>13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</si>
  <si>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</si>
  <si>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</si>
  <si>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</si>
  <si>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</si>
  <si>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</si>
  <si>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</si>
  <si>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</si>
  <si>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</si>
  <si>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</si>
  <si>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</si>
  <si>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первую</t>
  </si>
  <si>
    <t>высшую</t>
  </si>
  <si>
    <t>65 лет и более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</si>
  <si>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</si>
  <si>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</si>
  <si>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</si>
  <si>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</si>
  <si>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</si>
  <si>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</si>
  <si>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</si>
  <si>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</si>
  <si>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моложе 25  лет</t>
  </si>
  <si>
    <t>из них 
(из гр.6) педагогическое</t>
  </si>
  <si>
    <t>среднее профессиональное образование 
по программам 
подготовки специалистов среднего звена</t>
  </si>
  <si>
    <t>из них (из гр.4) педагогическое</t>
  </si>
  <si>
    <t>высшее</t>
  </si>
  <si>
    <t>Из гр. 3 работники в возрасте, лет 
(число полных лет на 1 января следующего за отчетным года)</t>
  </si>
  <si>
    <t>Всего (сумма граф 4-13)</t>
  </si>
  <si>
    <t>из них
 (из гр. 3) женщины</t>
  </si>
  <si>
    <t>из них (из гр.3) имеют квалификационные категории</t>
  </si>
  <si>
    <t>из них (из гр.3)  имеют образование</t>
  </si>
  <si>
    <t>Всего</t>
  </si>
  <si>
    <t>Наименование
показателей</t>
  </si>
  <si>
    <t>(без внешних совместителей и работавших по договорам гражданско-правового характера; на конец отчетного года)</t>
  </si>
  <si>
    <t>Раздел 10. Распределение персонала по возрасту, человек</t>
  </si>
  <si>
    <t>Раздел 9. Распределение персонала по уровню образования, квалификационным категориям и полу, человек</t>
  </si>
  <si>
    <t>1122</t>
  </si>
  <si>
    <t>1121</t>
  </si>
  <si>
    <t xml:space="preserve">     помощник воспитателя</t>
  </si>
  <si>
    <t>1120</t>
  </si>
  <si>
    <t xml:space="preserve">     из них:
     младший воспитатель</t>
  </si>
  <si>
    <t>1119</t>
  </si>
  <si>
    <t>1118</t>
  </si>
  <si>
    <t>1117</t>
  </si>
  <si>
    <t>1116</t>
  </si>
  <si>
    <t>1115</t>
  </si>
  <si>
    <t>1114</t>
  </si>
  <si>
    <t>1113</t>
  </si>
  <si>
    <t>1112</t>
  </si>
  <si>
    <t>1111</t>
  </si>
  <si>
    <t>1110</t>
  </si>
  <si>
    <t>1109</t>
  </si>
  <si>
    <t>1108</t>
  </si>
  <si>
    <t>1107</t>
  </si>
  <si>
    <t>1106</t>
  </si>
  <si>
    <t>педагогические работники - 
всего (сумма строк 1107 - 1118)</t>
  </si>
  <si>
    <t>1105</t>
  </si>
  <si>
    <t>1104</t>
  </si>
  <si>
    <t>1103</t>
  </si>
  <si>
    <t xml:space="preserve">      из них:
      руководитель</t>
  </si>
  <si>
    <t>1102</t>
  </si>
  <si>
    <t xml:space="preserve">    в том числе:
   руководящие работники - всего</t>
  </si>
  <si>
    <t>1101</t>
  </si>
  <si>
    <t>Численность работников - всего
(сумма строк 1102, 1106, 1119,1122)</t>
  </si>
  <si>
    <t>20 
и более</t>
  </si>
  <si>
    <t>от 15
до 20</t>
  </si>
  <si>
    <t>от 10
до 15</t>
  </si>
  <si>
    <t>от 5
до 10</t>
  </si>
  <si>
    <t>от 3 
до 5</t>
  </si>
  <si>
    <t>до 3</t>
  </si>
  <si>
    <t>в том числе имеют педагогический 
стаж работы, лет</t>
  </si>
  <si>
    <t>из общей 
численности 
работников (графа 3)
имеют
педагогический стаж, всего 
(сумма граф 11 - 16)</t>
  </si>
  <si>
    <t>в том числе имеют общий стаж работы, лет</t>
  </si>
  <si>
    <t>Всего (сумма граф 4 - 9)</t>
  </si>
  <si>
    <t>Раздел 11. Распределение персонала по стажу работы, человек</t>
  </si>
  <si>
    <t>1221</t>
  </si>
  <si>
    <t>Численность работающих по договорам гражданско-правового характера</t>
  </si>
  <si>
    <t>1220</t>
  </si>
  <si>
    <t>Кроме того (кроме строки 1201) медицинский персонал организации</t>
  </si>
  <si>
    <t>1219</t>
  </si>
  <si>
    <t>1218</t>
  </si>
  <si>
    <t xml:space="preserve">   помощник воспитателя</t>
  </si>
  <si>
    <t>1217</t>
  </si>
  <si>
    <t xml:space="preserve">    из них:
   младший воспитатель</t>
  </si>
  <si>
    <t>1216</t>
  </si>
  <si>
    <t>1215</t>
  </si>
  <si>
    <t>1214</t>
  </si>
  <si>
    <t>1213</t>
  </si>
  <si>
    <t>1212</t>
  </si>
  <si>
    <t>1211</t>
  </si>
  <si>
    <t>1210</t>
  </si>
  <si>
    <t>1209</t>
  </si>
  <si>
    <t>1208</t>
  </si>
  <si>
    <t>1207</t>
  </si>
  <si>
    <t>1206</t>
  </si>
  <si>
    <t>1205</t>
  </si>
  <si>
    <t>1204</t>
  </si>
  <si>
    <t>1203</t>
  </si>
  <si>
    <t>педагогические работники - всего (сумма строк 1204 - 1215)</t>
  </si>
  <si>
    <t>1202</t>
  </si>
  <si>
    <t xml:space="preserve">  в том числе:
     руководящие работники - всего</t>
  </si>
  <si>
    <t>1201</t>
  </si>
  <si>
    <t>Численность внешних совместителей - всего (сумма строк 1202, 1203, 1216, 1219)</t>
  </si>
  <si>
    <t>Из них -женщины</t>
  </si>
  <si>
    <t>Раздел 12. Численность внешних совместителей и работающих по договорам гражданско-правового характера, человек</t>
  </si>
  <si>
    <t>Указывается общее число зданий, в которых организация занимает часть помещений (или этажей). Если организация использует несколько помещений в одном здании, то здание по строке 1402 указывается один раз.</t>
  </si>
  <si>
    <t>1302(3)</t>
  </si>
  <si>
    <t>Скорость доступа к Интернету указана в  договоре на подключение.</t>
  </si>
  <si>
    <t>1301(16)</t>
  </si>
  <si>
    <t xml:space="preserve">Указываются здания, подлежащие сносу, на которые бюро технической инвентаризации дало соответствующее заключение. </t>
  </si>
  <si>
    <t>1301(9)</t>
  </si>
  <si>
    <t>Указываются здания, на которые составлена и утверждена местными органами управления образованием дефектная ведомость (акт) 
на капитальный ремонт.</t>
  </si>
  <si>
    <t>1301(8)</t>
  </si>
  <si>
    <t xml:space="preserve">Указываются здания, в которых непосредственно осуществляется образовательная деятельность, принадлежащие организации на праве собственности, оперативного управления, либо эксплуатируемые ею на других вещных правах. Если образовательная организация сдает в аренду часть здания другой организации, то это здание все равно указывается по строке 1301. </t>
  </si>
  <si>
    <t>1301(3)</t>
  </si>
  <si>
    <t xml:space="preserve">Не верно заполненные ячейки горят красным. После заполнения всех разделов обязательно выполнить проверку отчета для контроля значений между разделами </t>
  </si>
  <si>
    <t>-</t>
  </si>
  <si>
    <t>X</t>
  </si>
  <si>
    <t>1302</t>
  </si>
  <si>
    <t>Кроме того, часть здания (помещения)</t>
  </si>
  <si>
    <t>1301</t>
  </si>
  <si>
    <t>Здания организации - всего</t>
  </si>
  <si>
    <t>100 Мбит/сек и выше</t>
  </si>
  <si>
    <t>50.0 - 99.9 Мбит/сек</t>
  </si>
  <si>
    <t>30.0 - 49.9 Мбит/сек</t>
  </si>
  <si>
    <t>2.0 - 29.9 Мбит/сек</t>
  </si>
  <si>
    <t>1.0 - 1.9 Мбит/сек</t>
  </si>
  <si>
    <t>512 Кбит/сек - 999 Кбит/сек</t>
  </si>
  <si>
    <t>256 - 511 Кбит/сек</t>
  </si>
  <si>
    <t>ниже 256 Кбит/сек</t>
  </si>
  <si>
    <t>Доступ к Интернету не имеет</t>
  </si>
  <si>
    <t>Из них (из гр. 3) число зданий с максимальной скоростью доступа к Интернету</t>
  </si>
  <si>
    <t>Доступ-
но для маломо-бильных групп населения</t>
  </si>
  <si>
    <t>Обору-довано кнопкой тревож-
ной сигнали-зации</t>
  </si>
  <si>
    <t xml:space="preserve">Имеет пожар-
ные 
краны 
и рукава
</t>
  </si>
  <si>
    <t>Имеет дымовые извеща-тели</t>
  </si>
  <si>
    <t xml:space="preserve"> Обору-довано автома-тической пожарной сигнали-зацией </t>
  </si>
  <si>
    <t>Имеет охрану</t>
  </si>
  <si>
    <t>Нахо-
дится в аварийном 
состоянии</t>
  </si>
  <si>
    <t>Требует капиталь-ного ремонта</t>
  </si>
  <si>
    <t>Обору-довано системой видеона-блюдения</t>
  </si>
  <si>
    <t>Оборудо-вано центра-льным отопле-нием</t>
  </si>
  <si>
    <t>Оборудо-вано водоотве-дением (канали-зацией)</t>
  </si>
  <si>
    <t>Оборудо-вано водопро-водом</t>
  </si>
  <si>
    <t>№ 
стро-
ки</t>
  </si>
  <si>
    <t>(на конец отчетного года)
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
по ОКВЭД2 ОК 029-2014 (КДЕС Ред. 2) «Образование дошкольное» (код 85.11)</t>
  </si>
  <si>
    <t>Раздел 13. Характеристика здания (зданий) и помещений дошкольной образовательной организации, единица</t>
  </si>
  <si>
    <t xml:space="preserve">из прочих стеновых материалов </t>
  </si>
  <si>
    <t>смешанные</t>
  </si>
  <si>
    <t>монолитные</t>
  </si>
  <si>
    <t>деревянные</t>
  </si>
  <si>
    <t>блочные</t>
  </si>
  <si>
    <t>панельные</t>
  </si>
  <si>
    <t>кирпичные</t>
  </si>
  <si>
    <t>каменные</t>
  </si>
  <si>
    <t>(сумма граф 4-11)</t>
  </si>
  <si>
    <t>в том числе материал стен  зданий (помещений)</t>
  </si>
  <si>
    <t>Всего зданий (помещений) дошкольной образовательной организации</t>
  </si>
  <si>
    <t>(на конец отчетного года)
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 с видом экономической деятельности по ОКВЭД2 ОК 029-2014 (КДЕС Ред. 2) «Образование дошкольное» (код 85.11)</t>
  </si>
  <si>
    <t xml:space="preserve">Раздел 14. Характеристика материала стен зданий (помещений) дошкольной образовательной организации, единица                                                                              </t>
  </si>
  <si>
    <t>1523</t>
  </si>
  <si>
    <t>Прочяя внутренняя площадь в здании(ях)</t>
  </si>
  <si>
    <t>1522</t>
  </si>
  <si>
    <t>Прочие помещения для учебных целей</t>
  </si>
  <si>
    <t>1521</t>
  </si>
  <si>
    <t>Фитобар</t>
  </si>
  <si>
    <t>1520</t>
  </si>
  <si>
    <t>Книгохранилище/библиотека</t>
  </si>
  <si>
    <t>1519</t>
  </si>
  <si>
    <t>Кинозал</t>
  </si>
  <si>
    <t>1518</t>
  </si>
  <si>
    <t>Помещения для приготовления и раздачи пищи</t>
  </si>
  <si>
    <t>1517</t>
  </si>
  <si>
    <t>Раздевальная</t>
  </si>
  <si>
    <t>1516</t>
  </si>
  <si>
    <t>Места для личной гигиены</t>
  </si>
  <si>
    <t>1515</t>
  </si>
  <si>
    <t>Лаборатория</t>
  </si>
  <si>
    <t>1514</t>
  </si>
  <si>
    <t>Подсобное помещение</t>
  </si>
  <si>
    <t>1513</t>
  </si>
  <si>
    <t>Зимний сад/экологическая комната</t>
  </si>
  <si>
    <t>1512</t>
  </si>
  <si>
    <t>Плавательный бассейн</t>
  </si>
  <si>
    <t>1511</t>
  </si>
  <si>
    <t>Музыкальный зал</t>
  </si>
  <si>
    <t>1510</t>
  </si>
  <si>
    <t>Физкультурный/спортивный зал</t>
  </si>
  <si>
    <t>1509</t>
  </si>
  <si>
    <t>Методический кабинет</t>
  </si>
  <si>
    <t>1508</t>
  </si>
  <si>
    <t>Процедурный кабинет</t>
  </si>
  <si>
    <t>1507</t>
  </si>
  <si>
    <t>Изолятор</t>
  </si>
  <si>
    <t>1506</t>
  </si>
  <si>
    <t>Медицинский кабинет</t>
  </si>
  <si>
    <t>1505</t>
  </si>
  <si>
    <t xml:space="preserve">Комнаты для специалистов </t>
  </si>
  <si>
    <t>1504</t>
  </si>
  <si>
    <t>Соляная комната/пещера</t>
  </si>
  <si>
    <t>1503</t>
  </si>
  <si>
    <t>Спальни</t>
  </si>
  <si>
    <t>1502</t>
  </si>
  <si>
    <t>Групповые комнаты</t>
  </si>
  <si>
    <t>1501</t>
  </si>
  <si>
    <t>Кабинет заведующего</t>
  </si>
  <si>
    <t>Площадь, м 2  
(с одним десятичным знаком)</t>
  </si>
  <si>
    <t>Число, ед.</t>
  </si>
  <si>
    <t>Наличие 
в организации
Код: да - 1, нет - 2</t>
  </si>
  <si>
    <t>Наименование</t>
  </si>
  <si>
    <t>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
по ОКВЭД2 ОК 029-2014 (КДЕС Ред. 2) «Образование дошкольное» (код 85.11)</t>
  </si>
  <si>
    <t>Раздел 15. Сведения о помещениях дошкольной образовательной организации</t>
  </si>
  <si>
    <t>Указывается площадь помещений, в которых проходит учебный процесс: групповые помещения, учебные кабинеты, закрытые спортивные сооружения (спортивные залы всех видов, закрытый бассейн для плавания).
Сумма строк 1502,1510, 1511, 1512, 1515, 1522 графы 5 раздела 15.</t>
  </si>
  <si>
    <t>В общую площадь включается площадь подвалов и полуподвалов, которая занята под учебные цели, а также под жилье персонала, душевую комнату, кухню и другие. 
В общую площадь не включается площадь надворных построек (сараев, гаражей и т.д.).</t>
  </si>
  <si>
    <t xml:space="preserve">После заполнения всех разделов обязательно выполнить проверку отчета для контроля значений между разделами </t>
  </si>
  <si>
    <t>Заполненные Не верно ячейки горят красным</t>
  </si>
  <si>
    <t>1604</t>
  </si>
  <si>
    <t xml:space="preserve">   из нее площадь:
   площадки для прогулки групп</t>
  </si>
  <si>
    <t>1603</t>
  </si>
  <si>
    <t>Общая площадь земельного участка - всего</t>
  </si>
  <si>
    <t>1602</t>
  </si>
  <si>
    <t xml:space="preserve">   из нее
   площадь зданий (помещений) для учебно-воспитательных целей</t>
  </si>
  <si>
    <t>1601</t>
  </si>
  <si>
    <t xml:space="preserve">Общая площадь зданий (помещений) - всего </t>
  </si>
  <si>
    <t>другие 
формы владения</t>
  </si>
  <si>
    <t>арендованная</t>
  </si>
  <si>
    <t>в оперативном управлении</t>
  </si>
  <si>
    <t xml:space="preserve"> на правах собственности</t>
  </si>
  <si>
    <t>из графы 3 площадь по форме владения (пользования)</t>
  </si>
  <si>
    <t>в том числе площадь, сданная 
в аренду 
и/или субаренду</t>
  </si>
  <si>
    <t>Всего 
(сумма граф 
5, 6, 7, 8)</t>
  </si>
  <si>
    <t>(на конец отчетного года)
(раздел заполняет только организация дошкольного образования, являющаяся самостоятельным юридическим лицом (с учетом обособленных подразделений (филиалов) по ОКВЭД2 ОК 029-2014 (КДЕС Ред. 2) «Образование дошкольное» (код 85.11)</t>
  </si>
  <si>
    <t>Раздел 16. Наличие и использование площадей, квадратный метр (с одним десятичным знаком)</t>
  </si>
  <si>
    <t>1708</t>
  </si>
  <si>
    <t>звуковых средств воспроизведения информации</t>
  </si>
  <si>
    <t>1707</t>
  </si>
  <si>
    <t>стационарного спортивного оборудования (тренажеров)</t>
  </si>
  <si>
    <t>1706</t>
  </si>
  <si>
    <t>электронных обучающих материалов (игр и презентаций)</t>
  </si>
  <si>
    <t>1705</t>
  </si>
  <si>
    <t>книг для слабовидящих</t>
  </si>
  <si>
    <t>1704</t>
  </si>
  <si>
    <t>инвалидных колясок</t>
  </si>
  <si>
    <t>1703</t>
  </si>
  <si>
    <t>лифта для детей</t>
  </si>
  <si>
    <t>1702</t>
  </si>
  <si>
    <t>подъемника для детей</t>
  </si>
  <si>
    <t>1701</t>
  </si>
  <si>
    <t>Наличие в образовательной организации:
пандуса</t>
  </si>
  <si>
    <t>Код: да - 1, нет - 2</t>
  </si>
  <si>
    <t>( (на конец отчетного года)
(раздел заполняет только организация дошкольного образования, являющаяся самостоятельным юридическим лицом (с учетомобособленных подразделений (филиалов) с видом экономической деятельности 
по ОКВЭД2 ОК 029-2014 (КДЕС Ред. 2) «Образование дошкольное» (код 85.11)</t>
  </si>
  <si>
    <t xml:space="preserve">Раздел 17. Техническое оснащение для детей-инвалидов и детей с ОВЗ </t>
  </si>
  <si>
    <t>1811</t>
  </si>
  <si>
    <t>обзорных мультимедийных презентаций о дошкольной образовательной организации, размещенных в сети Интрернет (1 - да, 2 - нет)</t>
  </si>
  <si>
    <t>1810</t>
  </si>
  <si>
    <t>Наличие в образовательной организации:
    собственного сайта в сети Интернет (1 - да, 2 - нет)</t>
  </si>
  <si>
    <t>1809</t>
  </si>
  <si>
    <t>Многофункциональное устройство (МФУ, выполняющие операции печати, сканирования, копирования)</t>
  </si>
  <si>
    <t>1808</t>
  </si>
  <si>
    <t>Ксерокс</t>
  </si>
  <si>
    <t>1807</t>
  </si>
  <si>
    <t>Сканер</t>
  </si>
  <si>
    <t>1806</t>
  </si>
  <si>
    <t>Принтер</t>
  </si>
  <si>
    <t>1805</t>
  </si>
  <si>
    <t>Мультимедийные проекторы</t>
  </si>
  <si>
    <t>1804</t>
  </si>
  <si>
    <t xml:space="preserve">    имеющие доступ к сети Интернет</t>
  </si>
  <si>
    <t>1803</t>
  </si>
  <si>
    <t xml:space="preserve">    планшетные компьютеры</t>
  </si>
  <si>
    <t>1802</t>
  </si>
  <si>
    <t xml:space="preserve">     из них:
    ноутбуки и другие портативные персональные   компьютеры (кроме планшетных)</t>
  </si>
  <si>
    <t>1801</t>
  </si>
  <si>
    <t>Персональные компьютеры - всего</t>
  </si>
  <si>
    <t>из них  доступные 
для использования воспитанниками</t>
  </si>
  <si>
    <t>в том числе используемых в учебных целях</t>
  </si>
  <si>
    <t>Раздел 18. Электронные ресурсы дошкольной образовательной организации, единица</t>
  </si>
  <si>
    <t>2006</t>
  </si>
  <si>
    <t>Поступление нефинансовых активов</t>
  </si>
  <si>
    <t>2005</t>
  </si>
  <si>
    <t xml:space="preserve">      прочие расходы</t>
  </si>
  <si>
    <t>2004</t>
  </si>
  <si>
    <t xml:space="preserve">      социальное обеспечение</t>
  </si>
  <si>
    <t>2003</t>
  </si>
  <si>
    <t xml:space="preserve">      оплата работ, услуг</t>
  </si>
  <si>
    <t>2002</t>
  </si>
  <si>
    <t xml:space="preserve">  в том числе:
      оплата труда и начисления на выплаты по оплате труда</t>
  </si>
  <si>
    <t>2001</t>
  </si>
  <si>
    <t>Расходы (сумма строк 2202 - 2205)</t>
  </si>
  <si>
    <t>из них осуществляемые за счет средств бюджетов всех 
уровней (субсидий)</t>
  </si>
  <si>
    <t>(раздел заполняет только организация дошкольного образования детей, являющаяся самостоятельным юридическим лицом (с учетом обособленных подразделений (в том числе филиалов) с видом экономической деятельности по ОКВЭД2 ОК 029-2014 (КДЕС Ред. 2) «Образование дошкольное» (код 85.11)</t>
  </si>
  <si>
    <t>(с одним десятичным знаком; заполняется за отчетный год)</t>
  </si>
  <si>
    <t>Раздел 20. Расходы организации, тысяча рублей</t>
  </si>
  <si>
    <t>1911</t>
  </si>
  <si>
    <t xml:space="preserve">      на конец отчетного года</t>
  </si>
  <si>
    <t>1910</t>
  </si>
  <si>
    <t>Остаток средств:
      на начало отчетного года</t>
  </si>
  <si>
    <t>1909</t>
  </si>
  <si>
    <t xml:space="preserve">   иностранных источников </t>
  </si>
  <si>
    <t>1908</t>
  </si>
  <si>
    <t xml:space="preserve">   государственных внебюджетных фондов </t>
  </si>
  <si>
    <t>1907</t>
  </si>
  <si>
    <t xml:space="preserve">   населения</t>
  </si>
  <si>
    <t>1906</t>
  </si>
  <si>
    <t xml:space="preserve">   организаций </t>
  </si>
  <si>
    <t>1905</t>
  </si>
  <si>
    <t xml:space="preserve">       местного </t>
  </si>
  <si>
    <t>1904</t>
  </si>
  <si>
    <t xml:space="preserve">       субъекта Российской Федерации </t>
  </si>
  <si>
    <t>1903</t>
  </si>
  <si>
    <t xml:space="preserve">        в том числе бюджета:
       федерального</t>
  </si>
  <si>
    <t>1902</t>
  </si>
  <si>
    <t xml:space="preserve">      в том числе средства:
    бюджетов всех уровней (субсидий) - всего (сумма строк 1903 - 1905)</t>
  </si>
  <si>
    <t>1901</t>
  </si>
  <si>
    <t>Объем поступивших средств (за отчетный год) - всего (сумма строк 1902, 1906-1909)</t>
  </si>
  <si>
    <t>из них на осуществление образовательной деятельности</t>
  </si>
  <si>
    <t>(с одним десятичным знаком)
(раздел заполняет только организация дошкольного образования детей, являющаяся самостоятельным юридическим лицом (с учетом обособленных подразделений (в том числе филиалов) с видом экономической деятельности по ОКВЭД2 ОК 029-2014 
(КДЕС Ред. 2) «Образование дошкольное» (код 85.11)</t>
  </si>
  <si>
    <t xml:space="preserve">Раздел 19. Распределение объема средств организации по источникам их получения и видам деятельности, тысяча рублей </t>
  </si>
  <si>
    <t>2110</t>
  </si>
  <si>
    <t>2109</t>
  </si>
  <si>
    <t>Учебно-вспомогательный персонал</t>
  </si>
  <si>
    <t>2108</t>
  </si>
  <si>
    <t xml:space="preserve">   старшие воспитатели</t>
  </si>
  <si>
    <t>2107</t>
  </si>
  <si>
    <t xml:space="preserve">      в том числе:
   воспитатели</t>
  </si>
  <si>
    <t>2106</t>
  </si>
  <si>
    <t>педагогические работники - всего</t>
  </si>
  <si>
    <t>2105</t>
  </si>
  <si>
    <t xml:space="preserve">       руководитель филиала</t>
  </si>
  <si>
    <t>2104</t>
  </si>
  <si>
    <t xml:space="preserve">       заместители руководителя</t>
  </si>
  <si>
    <t>2103</t>
  </si>
  <si>
    <t xml:space="preserve">      из них: 
        руководитель</t>
  </si>
  <si>
    <t>2102</t>
  </si>
  <si>
    <t xml:space="preserve">   в том числе: 
   руководящие работники - всего</t>
  </si>
  <si>
    <t>2101</t>
  </si>
  <si>
    <t>Численность работников - всего (сумма строк 2102, 2106, 2109, 2110)</t>
  </si>
  <si>
    <t>средств
от приносящей доход деятельности</t>
  </si>
  <si>
    <t>за счет 
средств бюджетов 
всех уровней (субсидий)</t>
  </si>
  <si>
    <t>средства от приносящей доход деятельности</t>
  </si>
  <si>
    <r>
      <t xml:space="preserve">в том числе 
по внутреннему совмести-тельству </t>
    </r>
    <r>
      <rPr>
        <vertAlign val="superscript"/>
        <sz val="10"/>
        <rFont val="Times New Roman"/>
        <family val="1"/>
        <charset val="204"/>
      </rPr>
      <t>3</t>
    </r>
  </si>
  <si>
    <t>Всего (сумма граф 8, 9)</t>
  </si>
  <si>
    <t>из графы 7 внешних совместителей</t>
  </si>
  <si>
    <t>из графы 5 списочного состава (без внешних совместителей)</t>
  </si>
  <si>
    <t>внешних совмес-тителей
(сумма граф 10,11)</t>
  </si>
  <si>
    <t>списочного состава (без внешних совместителей)</t>
  </si>
  <si>
    <r>
      <t xml:space="preserve">внешних совмес-тителей </t>
    </r>
    <r>
      <rPr>
        <vertAlign val="superscript"/>
        <sz val="10"/>
        <rFont val="Times New Roman"/>
        <family val="1"/>
        <charset val="204"/>
      </rPr>
      <t>2</t>
    </r>
  </si>
  <si>
    <r>
      <t>списочного состава (без внешних совмести-телей)</t>
    </r>
    <r>
      <rPr>
        <vertAlign val="superscript"/>
        <sz val="10"/>
        <rFont val="Times New Roman"/>
        <family val="1"/>
        <charset val="204"/>
      </rPr>
      <t>1</t>
    </r>
  </si>
  <si>
    <t>Фонд начисленной заработной платы работников по источникам финансирования, тыс. руб.</t>
  </si>
  <si>
    <t>Фонд начисленной заработной платы работников, тыс. руб.</t>
  </si>
  <si>
    <t>Средняя 
численность работников, чел.</t>
  </si>
  <si>
    <t>(с одним десятичным знаком, заполняется за отчетный год)
(раздел заполняет только организация дошкольного образования детей, являющаяся самостоятельным юридическим лицом (с учетом обособленных подразделений (в том числе филиалов) с видом экономической деятельности по ОКВЭД2 ОК 029-2014 (КДЕС Ред. 2) «Образование дошкольное» (код_85.11)</t>
  </si>
  <si>
    <t>Раздел 21. Сведения о численности и оплате труда работников организации</t>
  </si>
  <si>
    <t>(дата составления документа)</t>
  </si>
  <si>
    <t>(номер контактного телефона 1)</t>
  </si>
  <si>
    <t>E-mail 1:</t>
  </si>
  <si>
    <t>(подпись)</t>
  </si>
  <si>
    <t>(Ф.И.О.)</t>
  </si>
  <si>
    <t>(должность)</t>
  </si>
  <si>
    <t xml:space="preserve">   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образования юридического лица)</t>
  </si>
  <si>
    <t>2306</t>
  </si>
  <si>
    <t>физических лиц</t>
  </si>
  <si>
    <t>2305</t>
  </si>
  <si>
    <t xml:space="preserve">      из них:
некоммерческих организаций</t>
  </si>
  <si>
    <t>2304</t>
  </si>
  <si>
    <t>прочие привлеченные средства</t>
  </si>
  <si>
    <t>2303</t>
  </si>
  <si>
    <t>средства бюджетов всех уровней</t>
  </si>
  <si>
    <t>2302</t>
  </si>
  <si>
    <t xml:space="preserve">        в том числе по источникам финансирования:
собственные средства организации</t>
  </si>
  <si>
    <t>2301</t>
  </si>
  <si>
    <t>Внутренние затраты на внедрение и использование цифровых технологий (сумма строк 2302 - 2304)</t>
  </si>
  <si>
    <t xml:space="preserve"> (с одним десятичным знаком, заполняется за отчетный год)
(раздел заполняет только организация дошкольного образования детей, являющаяся самостоятельным юридическим лицом (с учетом обособленных подразделений (в том числе филиалов) с видом экономической деятельности по ОКВЭД2 ОК 029-2014 (КДЕС Ред. 2) «Образование дошкольное» (код 85.11)</t>
  </si>
  <si>
    <t xml:space="preserve">Раздел 23. Источники финансирования внутренних затрат дошкольной образовательной организацией на внедрение и использование цифровых технологий, тысяча рублей
 </t>
  </si>
  <si>
    <t>2212</t>
  </si>
  <si>
    <t xml:space="preserve">Внешние затраты на внедрение и использование цифровых технологий </t>
  </si>
  <si>
    <t>2211</t>
  </si>
  <si>
    <t xml:space="preserve">    на приобретение цифрового контента (книги, музыкальные произведения, изображения, видео в электронном виде и т.п.)</t>
  </si>
  <si>
    <t>2210</t>
  </si>
  <si>
    <t>в том числе на оплату доступа к сети Интернет</t>
  </si>
  <si>
    <t>2209</t>
  </si>
  <si>
    <t xml:space="preserve">    на оплату услуг электросвязи</t>
  </si>
  <si>
    <t>2208</t>
  </si>
  <si>
    <t xml:space="preserve">            в том числе российского программного обеспечения</t>
  </si>
  <si>
    <t>2207</t>
  </si>
  <si>
    <t xml:space="preserve">    на приобретение программного обеспечения, адаптацию и доработку программного обеспечения, выполненные собственными силами</t>
  </si>
  <si>
    <t>2206</t>
  </si>
  <si>
    <t xml:space="preserve">            коммуникационного оборудования</t>
  </si>
  <si>
    <t>2205</t>
  </si>
  <si>
    <t xml:space="preserve">            из них на приобретение:
             вычислительной техники и оргтехники</t>
  </si>
  <si>
    <t>2204</t>
  </si>
  <si>
    <t xml:space="preserve">     из них:
       на приобретение машин и оборудования, связанных с цифровыми технологиями, а также техническое обслуживание, модернизацию, текущий и капитальный ремонт, выполненные собственными силами </t>
  </si>
  <si>
    <t>2203</t>
  </si>
  <si>
    <t xml:space="preserve"> из строки 2201
Внутренние затраты на внедрение и использование цифровых технологий</t>
  </si>
  <si>
    <t>2202</t>
  </si>
  <si>
    <t xml:space="preserve">       из них
    затраты на продукты и услуги в области информационной безопасности</t>
  </si>
  <si>
    <t>2201</t>
  </si>
  <si>
    <t>Затраты на внедрение и использование цифровых технологий - всего (сумма строк 2203, 2212)</t>
  </si>
  <si>
    <t>(с одним десятичным знаком, заполняется за отчетный год)
(раздел заполняет только организация дошкольного образования детей, являющаяся самостоятельным юридическим лицом (с учетом обособленных подразделений (в том числе филиалов), с видом экономической деятельности по ОКВЭД2 ОК 029-2014 (КДЕС Ред. 2) «Образование дошкольное» (код 85.11)</t>
  </si>
  <si>
    <t xml:space="preserve">Раздел 22. Затраты на внедрение и использование цифровых технологий 
дошкольной образовательной организацией в отчетном году, тысяча рублей </t>
  </si>
  <si>
    <t>отчитывающейся организации по ОКПО
(для территориально обособленного подразделения и головного подразделения юридического лица - идентификационный номер)</t>
  </si>
  <si>
    <t>Код</t>
  </si>
  <si>
    <t xml:space="preserve">
Код
формы
по ОКУД</t>
  </si>
  <si>
    <t>Почтовый адрес</t>
  </si>
  <si>
    <t>Наименование отчитывающейся организации</t>
  </si>
  <si>
    <t>Годовая</t>
  </si>
  <si>
    <t>по установленному им адресу</t>
  </si>
  <si>
    <t>от ___________ №___</t>
  </si>
  <si>
    <t xml:space="preserve">территориальному органу Росстата в субъекте Российской Федерации 
</t>
  </si>
  <si>
    <t>№ 532</t>
  </si>
  <si>
    <t>26.10.2023 г.</t>
  </si>
  <si>
    <t xml:space="preserve">от </t>
  </si>
  <si>
    <t>указаниях по заполнению формы федерального статистического наблюдения):</t>
  </si>
  <si>
    <t xml:space="preserve">образования, присмотр и уход за детьми (полный перечень респондентов приведен в </t>
  </si>
  <si>
    <t xml:space="preserve">образовательную деятельность по образовательным программам  дошкольного </t>
  </si>
  <si>
    <t>Приказ Росстата:
Об утверждении формы
от 31.07.2023 № 363
О внесении изменений (при наличии)</t>
  </si>
  <si>
    <t xml:space="preserve">юридические лица (кроме субъектов малого предпринимательства), осуществляющие </t>
  </si>
  <si>
    <t>Форма № 85-К</t>
  </si>
  <si>
    <t>Сроки предоставления</t>
  </si>
  <si>
    <t>Предоставляют:</t>
  </si>
  <si>
    <t>год</t>
  </si>
  <si>
    <t>за</t>
  </si>
  <si>
    <t xml:space="preserve"> СВЕДЕНИЯ О ДЕЯТЕЛЬНОСТИ ОРГАНИЗАЦИИ, ОСУЩЕСТВЛЯЮЩЕЙ ОБРАЗОВАТЕЛЬНУЮ ДЕЯТЕЛЬНОСТЬ ПО ОБРАЗОВАТЕЛЬНЫМ ПРОГРАММАМ ДОШКОЛЬНОГО ОБРАЗОВАНИЯ,
ПРИСМОТР И УХОД ЗА ДЕТЬМИ</t>
  </si>
  <si>
    <t>ВОЗМОЖНО ПРЕДОСТАВЛЕНИЕ В ЭЛЕКТРОННОМ ВИДЕ</t>
  </si>
  <si>
    <t>Нарушение порядка предоставления первичных статистических данных или несвоевременное предоставление этих данных,
либо предоставление недостоверных первичных статистических данных влечет ответственность, установленную
 Кодексом Российской Федерации об административных правонарушениях</t>
  </si>
  <si>
    <t>КОНФИДЕНЦИАЛЬНОСТЬ ГАРАНТИРУЕТСЯ ПОЛУЧАТЕЛЕМ ИНФОРМАЦИИ</t>
  </si>
  <si>
    <t>ФЕДЕРАЛЬНОЕ СТАТИСТИЧЕСКОЕ НАБЛЮДЕНИЕ</t>
  </si>
  <si>
    <t xml:space="preserve">  </t>
  </si>
  <si>
    <t>Бюджетное дошкольное образовательное учреждение "Детский сад "Нефтяник" г. Тары" Тарского муниципального района Омской области (БДОУ "Детский сад "Нефтяник" г. Тары").</t>
  </si>
  <si>
    <t>646530, Омская область, Тарский район, город Тара, улица Советская, дом 32а</t>
  </si>
  <si>
    <t>0609506</t>
  </si>
  <si>
    <t>1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</si>
</sst>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8" tint="-0.249977111117893"/>
      <name val="Times New Roman"/>
      <family val="1"/>
      <charset val="204"/>
    </font>
    <font>
      <b/>
      <sz val="9"/>
      <color theme="8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b/>
      <sz val="10"/>
      <color theme="8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1"/>
      <color theme="6" tint="0.39997558519241921"/>
      <name val="Times New Roman"/>
      <family val="1"/>
      <charset val="204"/>
    </font>
    <font>
      <sz val="9"/>
      <color theme="6" tint="0.39997558519241921"/>
      <name val="Times New Roman"/>
      <family val="1"/>
      <charset val="204"/>
    </font>
    <font>
      <sz val="8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/>
    </fill>
    <fill>
      <patternFill patternType="lightGray">
        <bgColor theme="0" tint="-0.149998474074526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1">
    <xf numFmtId="0" fontId="0" fillId="0" borderId="0" xfId="0"/>
    <xf numFmtId="0" fontId="2" fillId="0" borderId="0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vertical="top"/>
    </xf>
    <xf numFmtId="0" fontId="5" fillId="0" borderId="0" xfId="0" applyFont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0" fillId="0" borderId="2" xfId="0" applyBorder="1" applyAlignment="1">
      <alignment vertical="top"/>
    </xf>
    <xf numFmtId="0" fontId="6" fillId="0" borderId="0" xfId="0" applyFont="1" applyAlignment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3" fontId="7" fillId="0" borderId="4" xfId="0" applyNumberFormat="1" applyFont="1" applyBorder="1" applyAlignment="1" applyProtection="1">
      <alignment horizontal="center" vertical="top"/>
    </xf>
    <xf numFmtId="3" fontId="7" fillId="0" borderId="4" xfId="0" applyNumberFormat="1" applyFont="1" applyBorder="1" applyAlignment="1" applyProtection="1">
      <alignment horizontal="center" vertical="top"/>
      <protection locked="0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top"/>
    </xf>
    <xf numFmtId="3" fontId="8" fillId="0" borderId="4" xfId="0" applyNumberFormat="1" applyFont="1" applyBorder="1" applyAlignment="1" applyProtection="1">
      <alignment horizontal="center" vertical="top"/>
      <protection locked="0"/>
    </xf>
    <xf numFmtId="3" fontId="8" fillId="2" borderId="4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vertical="top"/>
    </xf>
    <xf numFmtId="49" fontId="9" fillId="0" borderId="3" xfId="0" applyNumberFormat="1" applyFont="1" applyFill="1" applyBorder="1" applyAlignment="1" applyProtection="1">
      <alignment horizontal="center" vertical="top"/>
    </xf>
    <xf numFmtId="0" fontId="9" fillId="0" borderId="3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 wrapText="1"/>
    </xf>
    <xf numFmtId="0" fontId="9" fillId="0" borderId="7" xfId="0" applyNumberFormat="1" applyFont="1" applyFill="1" applyBorder="1" applyAlignment="1" applyProtection="1">
      <alignment horizontal="center" vertical="top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left" vertical="top"/>
    </xf>
    <xf numFmtId="0" fontId="9" fillId="0" borderId="8" xfId="0" applyNumberFormat="1" applyFont="1" applyFill="1" applyBorder="1" applyAlignment="1" applyProtection="1">
      <alignment vertical="top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9" fontId="2" fillId="0" borderId="9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vertical="top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left" vertical="center"/>
      <protection locked="0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17" xfId="0" applyNumberFormat="1" applyFont="1" applyFill="1" applyBorder="1" applyAlignment="1" applyProtection="1">
      <alignment horizontal="left" vertical="center"/>
    </xf>
    <xf numFmtId="0" fontId="2" fillId="0" borderId="17" xfId="0" applyNumberFormat="1" applyFont="1" applyFill="1" applyBorder="1" applyAlignment="1" applyProtection="1">
      <alignment horizontal="center" vertical="top"/>
    </xf>
    <xf numFmtId="0" fontId="2" fillId="0" borderId="17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vertical="top"/>
    </xf>
    <xf numFmtId="3" fontId="8" fillId="3" borderId="4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vertical="top"/>
    </xf>
    <xf numFmtId="49" fontId="2" fillId="0" borderId="19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7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9" fontId="2" fillId="0" borderId="3" xfId="0" applyNumberFormat="1" applyFont="1" applyFill="1" applyBorder="1" applyAlignment="1" applyProtection="1">
      <alignment horizontal="center" vertical="top"/>
    </xf>
    <xf numFmtId="3" fontId="8" fillId="0" borderId="4" xfId="0" applyNumberFormat="1" applyFont="1" applyFill="1" applyBorder="1" applyAlignment="1" applyProtection="1">
      <alignment horizontal="center" vertical="top"/>
      <protection locked="0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left" vertical="top" wrapText="1"/>
    </xf>
    <xf numFmtId="3" fontId="7" fillId="0" borderId="0" xfId="0" applyNumberFormat="1" applyFont="1" applyBorder="1" applyAlignment="1" applyProtection="1">
      <alignment horizontal="center" vertical="top"/>
      <protection locked="0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3" fontId="7" fillId="2" borderId="4" xfId="0" applyNumberFormat="1" applyFont="1" applyFill="1" applyBorder="1" applyAlignment="1" applyProtection="1">
      <alignment horizontal="center" vertical="top"/>
    </xf>
    <xf numFmtId="49" fontId="2" fillId="0" borderId="7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left" vertical="top"/>
    </xf>
    <xf numFmtId="0" fontId="1" fillId="0" borderId="20" xfId="0" applyNumberFormat="1" applyFont="1" applyFill="1" applyBorder="1" applyAlignment="1" applyProtection="1">
      <alignment vertical="top"/>
    </xf>
    <xf numFmtId="49" fontId="2" fillId="0" borderId="5" xfId="0" applyNumberFormat="1" applyFont="1" applyFill="1" applyBorder="1" applyAlignment="1" applyProtection="1">
      <alignment horizontal="left" vertical="top"/>
    </xf>
    <xf numFmtId="49" fontId="2" fillId="0" borderId="8" xfId="0" applyNumberFormat="1" applyFont="1" applyFill="1" applyBorder="1" applyAlignment="1" applyProtection="1">
      <alignment horizontal="center" vertical="top"/>
    </xf>
    <xf numFmtId="0" fontId="2" fillId="0" borderId="9" xfId="0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right" vertical="top"/>
    </xf>
    <xf numFmtId="3" fontId="2" fillId="0" borderId="4" xfId="0" applyNumberFormat="1" applyFont="1" applyFill="1" applyBorder="1" applyAlignment="1" applyProtection="1">
      <alignment horizontal="center" vertical="top"/>
      <protection locked="0"/>
    </xf>
    <xf numFmtId="3" fontId="2" fillId="2" borderId="4" xfId="0" applyNumberFormat="1" applyFont="1" applyFill="1" applyBorder="1" applyAlignment="1" applyProtection="1">
      <alignment horizontal="center" vertical="top"/>
    </xf>
    <xf numFmtId="4" fontId="2" fillId="0" borderId="4" xfId="0" applyNumberFormat="1" applyFont="1" applyFill="1" applyBorder="1" applyAlignment="1" applyProtection="1">
      <alignment horizontal="center" vertical="top"/>
      <protection locked="0"/>
    </xf>
    <xf numFmtId="49" fontId="2" fillId="0" borderId="4" xfId="0" applyNumberFormat="1" applyFont="1" applyFill="1" applyBorder="1" applyAlignment="1" applyProtection="1">
      <alignment horizontal="center" vertical="top"/>
    </xf>
    <xf numFmtId="49" fontId="2" fillId="0" borderId="11" xfId="0" applyNumberFormat="1" applyFont="1" applyFill="1" applyBorder="1" applyAlignment="1" applyProtection="1">
      <alignment horizontal="left" vertical="top"/>
    </xf>
    <xf numFmtId="0" fontId="0" fillId="0" borderId="20" xfId="0" applyBorder="1" applyAlignment="1">
      <alignment vertical="top"/>
    </xf>
    <xf numFmtId="49" fontId="2" fillId="0" borderId="26" xfId="0" applyNumberFormat="1" applyFont="1" applyFill="1" applyBorder="1" applyAlignment="1" applyProtection="1">
      <alignment horizontal="left" vertical="top" wrapText="1"/>
    </xf>
    <xf numFmtId="49" fontId="2" fillId="0" borderId="26" xfId="0" applyNumberFormat="1" applyFont="1" applyFill="1" applyBorder="1" applyAlignment="1" applyProtection="1">
      <alignment horizontal="left" vertical="top"/>
    </xf>
    <xf numFmtId="4" fontId="2" fillId="2" borderId="4" xfId="0" applyNumberFormat="1" applyFont="1" applyFill="1" applyBorder="1" applyAlignment="1" applyProtection="1">
      <alignment horizontal="center" vertical="top"/>
    </xf>
    <xf numFmtId="0" fontId="2" fillId="0" borderId="26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center" vertical="top"/>
    </xf>
    <xf numFmtId="0" fontId="2" fillId="0" borderId="12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vertical="top" wrapText="1"/>
    </xf>
    <xf numFmtId="49" fontId="8" fillId="0" borderId="18" xfId="0" applyNumberFormat="1" applyFont="1" applyBorder="1" applyAlignment="1">
      <alignment horizontal="left" vertical="top" wrapText="1"/>
    </xf>
    <xf numFmtId="49" fontId="8" fillId="0" borderId="4" xfId="0" applyNumberFormat="1" applyFont="1" applyBorder="1" applyAlignment="1">
      <alignment horizontal="left" vertical="top" wrapText="1"/>
    </xf>
    <xf numFmtId="49" fontId="11" fillId="0" borderId="0" xfId="0" applyNumberFormat="1" applyFont="1" applyFill="1" applyBorder="1" applyAlignment="1" applyProtection="1">
      <alignment horizontal="left" vertical="top" wrapText="1"/>
    </xf>
    <xf numFmtId="0" fontId="7" fillId="0" borderId="28" xfId="0" applyNumberFormat="1" applyFont="1" applyBorder="1" applyAlignment="1" applyProtection="1">
      <alignment horizontal="center" vertical="top"/>
      <protection locked="0"/>
    </xf>
    <xf numFmtId="3" fontId="7" fillId="0" borderId="13" xfId="0" applyNumberFormat="1" applyFont="1" applyBorder="1" applyAlignment="1" applyProtection="1">
      <alignment horizontal="center" vertical="top"/>
      <protection locked="0"/>
    </xf>
    <xf numFmtId="49" fontId="7" fillId="0" borderId="4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 applyProtection="1">
      <alignment horizontal="center" vertical="top"/>
      <protection locked="0"/>
    </xf>
    <xf numFmtId="3" fontId="7" fillId="0" borderId="29" xfId="0" applyNumberFormat="1" applyFont="1" applyBorder="1" applyAlignment="1" applyProtection="1">
      <alignment horizontal="center" vertical="top"/>
      <protection locked="0"/>
    </xf>
    <xf numFmtId="3" fontId="7" fillId="2" borderId="4" xfId="0" applyNumberFormat="1" applyFont="1" applyFill="1" applyBorder="1" applyAlignment="1" applyProtection="1">
      <alignment horizontal="center" vertical="top"/>
      <protection locked="0"/>
    </xf>
    <xf numFmtId="3" fontId="7" fillId="2" borderId="29" xfId="0" applyNumberFormat="1" applyFont="1" applyFill="1" applyBorder="1" applyAlignment="1" applyProtection="1">
      <alignment horizontal="center" vertical="top"/>
      <protection locked="0"/>
    </xf>
    <xf numFmtId="49" fontId="7" fillId="0" borderId="30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 applyProtection="1">
      <alignment horizontal="center" vertical="top"/>
    </xf>
    <xf numFmtId="3" fontId="7" fillId="2" borderId="31" xfId="0" applyNumberFormat="1" applyFont="1" applyFill="1" applyBorder="1" applyAlignment="1" applyProtection="1">
      <alignment horizontal="center" vertical="top"/>
    </xf>
    <xf numFmtId="49" fontId="7" fillId="0" borderId="0" xfId="0" applyNumberFormat="1" applyFont="1" applyFill="1" applyBorder="1" applyAlignment="1" applyProtection="1">
      <alignment horizontal="center" vertical="top" wrapText="1"/>
    </xf>
    <xf numFmtId="49" fontId="7" fillId="0" borderId="7" xfId="0" applyNumberFormat="1" applyFont="1" applyFill="1" applyBorder="1" applyAlignment="1" applyProtection="1">
      <alignment horizontal="center" vertical="top" wrapText="1"/>
    </xf>
    <xf numFmtId="49" fontId="7" fillId="0" borderId="1" xfId="0" applyNumberFormat="1" applyFont="1" applyFill="1" applyBorder="1" applyAlignment="1" applyProtection="1">
      <alignment horizontal="center" vertical="top"/>
    </xf>
    <xf numFmtId="49" fontId="2" fillId="0" borderId="32" xfId="0" applyNumberFormat="1" applyFont="1" applyFill="1" applyBorder="1" applyAlignment="1" applyProtection="1">
      <alignment horizontal="center" vertical="top"/>
    </xf>
    <xf numFmtId="49" fontId="12" fillId="0" borderId="0" xfId="0" applyNumberFormat="1" applyFont="1" applyFill="1" applyBorder="1" applyAlignment="1" applyProtection="1">
      <alignment horizontal="left" vertical="top" wrapText="1"/>
    </xf>
    <xf numFmtId="0" fontId="4" fillId="0" borderId="9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11" fillId="0" borderId="0" xfId="0" applyNumberFormat="1" applyFont="1" applyFill="1" applyBorder="1" applyAlignment="1" applyProtection="1">
      <alignment horizontal="left" vertical="top" wrapText="1"/>
    </xf>
    <xf numFmtId="3" fontId="8" fillId="2" borderId="4" xfId="0" applyNumberFormat="1" applyFont="1" applyFill="1" applyBorder="1" applyAlignment="1" applyProtection="1">
      <alignment horizontal="center" vertical="top"/>
    </xf>
    <xf numFmtId="49" fontId="2" fillId="0" borderId="5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left" vertical="top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right" vertical="top"/>
    </xf>
    <xf numFmtId="0" fontId="5" fillId="0" borderId="0" xfId="0" applyFont="1" applyAlignment="1">
      <alignment vertical="top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13" fillId="0" borderId="0" xfId="0" applyFont="1" applyAlignment="1">
      <alignment vertical="top"/>
    </xf>
    <xf numFmtId="0" fontId="2" fillId="0" borderId="2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right" vertical="top"/>
    </xf>
    <xf numFmtId="1" fontId="8" fillId="0" borderId="0" xfId="0" applyNumberFormat="1" applyFont="1" applyAlignment="1">
      <alignment vertical="top"/>
    </xf>
    <xf numFmtId="1" fontId="2" fillId="0" borderId="0" xfId="0" applyNumberFormat="1" applyFont="1" applyFill="1" applyBorder="1" applyAlignment="1" applyProtection="1">
      <alignment vertical="top"/>
      <protection locked="0"/>
    </xf>
    <xf numFmtId="1" fontId="2" fillId="0" borderId="0" xfId="0" applyNumberFormat="1" applyFont="1" applyFill="1" applyBorder="1" applyAlignment="1" applyProtection="1">
      <alignment horizontal="center" vertical="top"/>
      <protection locked="0"/>
    </xf>
    <xf numFmtId="1" fontId="2" fillId="4" borderId="0" xfId="0" applyNumberFormat="1" applyFont="1" applyFill="1" applyBorder="1" applyAlignment="1" applyProtection="1">
      <alignment horizontal="center" vertical="top"/>
    </xf>
    <xf numFmtId="49" fontId="2" fillId="0" borderId="0" xfId="0" applyNumberFormat="1" applyFont="1" applyFill="1" applyBorder="1" applyAlignment="1" applyProtection="1">
      <alignment horizontal="left" vertical="top" wrapText="1"/>
      <protection locked="0"/>
    </xf>
    <xf numFmtId="49" fontId="2" fillId="0" borderId="0" xfId="0" applyNumberFormat="1" applyFont="1" applyFill="1" applyBorder="1" applyAlignment="1" applyProtection="1">
      <alignment horizontal="left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top"/>
    </xf>
    <xf numFmtId="49" fontId="2" fillId="0" borderId="34" xfId="0" applyNumberFormat="1" applyFont="1" applyFill="1" applyBorder="1" applyAlignment="1" applyProtection="1">
      <alignment horizontal="center" vertical="top"/>
    </xf>
    <xf numFmtId="0" fontId="8" fillId="0" borderId="20" xfId="0" applyFont="1" applyBorder="1" applyAlignment="1">
      <alignment vertical="top"/>
    </xf>
    <xf numFmtId="1" fontId="2" fillId="0" borderId="4" xfId="0" applyNumberFormat="1" applyFont="1" applyFill="1" applyBorder="1" applyAlignment="1" applyProtection="1">
      <alignment vertical="top"/>
    </xf>
    <xf numFmtId="1" fontId="2" fillId="0" borderId="4" xfId="0" applyNumberFormat="1" applyFont="1" applyFill="1" applyBorder="1" applyAlignment="1" applyProtection="1">
      <alignment horizontal="center" vertical="top"/>
    </xf>
    <xf numFmtId="49" fontId="14" fillId="0" borderId="5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top"/>
    </xf>
    <xf numFmtId="0" fontId="17" fillId="0" borderId="0" xfId="0" applyNumberFormat="1" applyFont="1" applyFill="1" applyBorder="1" applyAlignment="1" applyProtection="1">
      <alignment vertical="top"/>
    </xf>
    <xf numFmtId="49" fontId="2" fillId="5" borderId="17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4" xfId="0" applyNumberFormat="1" applyFont="1" applyFill="1" applyBorder="1" applyAlignment="1" applyProtection="1">
      <alignment horizontal="center" vertical="top"/>
    </xf>
    <xf numFmtId="1" fontId="2" fillId="5" borderId="4" xfId="0" applyNumberFormat="1" applyFont="1" applyFill="1" applyBorder="1" applyAlignment="1" applyProtection="1">
      <alignment horizontal="center" vertical="top"/>
      <protection locked="0"/>
    </xf>
    <xf numFmtId="1" fontId="2" fillId="6" borderId="4" xfId="0" applyNumberFormat="1" applyFont="1" applyFill="1" applyBorder="1" applyAlignment="1" applyProtection="1">
      <alignment horizontal="center" vertical="top"/>
    </xf>
    <xf numFmtId="1" fontId="2" fillId="5" borderId="4" xfId="0" applyNumberFormat="1" applyFont="1" applyFill="1" applyBorder="1" applyAlignment="1" applyProtection="1">
      <alignment vertical="top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0" fontId="2" fillId="0" borderId="20" xfId="0" applyNumberFormat="1" applyFont="1" applyFill="1" applyBorder="1" applyAlignment="1" applyProtection="1">
      <alignment horizontal="left" vertical="top"/>
    </xf>
    <xf numFmtId="1" fontId="2" fillId="0" borderId="4" xfId="0" applyNumberFormat="1" applyFont="1" applyFill="1" applyBorder="1" applyAlignment="1" applyProtection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center" vertical="top"/>
    </xf>
    <xf numFmtId="0" fontId="2" fillId="0" borderId="20" xfId="0" applyNumberFormat="1" applyFont="1" applyFill="1" applyBorder="1" applyAlignment="1" applyProtection="1">
      <alignment horizontal="center" vertical="top"/>
    </xf>
    <xf numFmtId="1" fontId="17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 wrapText="1"/>
    </xf>
    <xf numFmtId="0" fontId="19" fillId="0" borderId="0" xfId="0" applyNumberFormat="1" applyFont="1" applyFill="1" applyBorder="1" applyAlignment="1" applyProtection="1">
      <alignment vertical="top" wrapText="1"/>
    </xf>
    <xf numFmtId="0" fontId="20" fillId="0" borderId="0" xfId="0" applyNumberFormat="1" applyFont="1" applyFill="1" applyBorder="1" applyAlignment="1" applyProtection="1">
      <alignment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horizontal="center" vertical="top"/>
    </xf>
    <xf numFmtId="1" fontId="9" fillId="7" borderId="4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left" vertical="top"/>
    </xf>
    <xf numFmtId="3" fontId="9" fillId="0" borderId="4" xfId="0" applyNumberFormat="1" applyFont="1" applyBorder="1" applyAlignment="1" applyProtection="1">
      <alignment horizontal="center" vertical="top"/>
      <protection locked="0"/>
    </xf>
    <xf numFmtId="0" fontId="2" fillId="0" borderId="41" xfId="0" applyNumberFormat="1" applyFont="1" applyFill="1" applyBorder="1" applyAlignment="1" applyProtection="1">
      <alignment horizontal="center" vertical="top"/>
    </xf>
    <xf numFmtId="0" fontId="2" fillId="0" borderId="41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horizontal="right"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top"/>
    </xf>
    <xf numFmtId="0" fontId="21" fillId="0" borderId="0" xfId="0" applyFont="1" applyAlignment="1">
      <alignment vertical="top" wrapText="1"/>
    </xf>
    <xf numFmtId="164" fontId="2" fillId="0" borderId="4" xfId="0" applyNumberFormat="1" applyFont="1" applyFill="1" applyBorder="1" applyAlignment="1" applyProtection="1">
      <alignment horizontal="center" vertical="top"/>
      <protection locked="0"/>
    </xf>
    <xf numFmtId="164" fontId="2" fillId="2" borderId="4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left" vertical="top" wrapText="1"/>
    </xf>
    <xf numFmtId="0" fontId="2" fillId="0" borderId="32" xfId="0" applyNumberFormat="1" applyFont="1" applyFill="1" applyBorder="1" applyAlignment="1" applyProtection="1">
      <alignment vertical="top"/>
    </xf>
    <xf numFmtId="0" fontId="2" fillId="0" borderId="32" xfId="0" applyNumberFormat="1" applyFont="1" applyFill="1" applyBorder="1" applyAlignment="1" applyProtection="1">
      <alignment horizontal="left" vertical="top" wrapText="1" indent="1"/>
    </xf>
    <xf numFmtId="0" fontId="2" fillId="0" borderId="8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top"/>
    </xf>
    <xf numFmtId="0" fontId="22" fillId="0" borderId="0" xfId="0" applyFont="1" applyFill="1" applyAlignment="1">
      <alignment horizontal="center" vertical="top" wrapText="1"/>
    </xf>
    <xf numFmtId="0" fontId="0" fillId="0" borderId="18" xfId="0" applyBorder="1" applyAlignment="1">
      <alignment vertical="top"/>
    </xf>
    <xf numFmtId="0" fontId="2" fillId="0" borderId="43" xfId="0" applyNumberFormat="1" applyFont="1" applyFill="1" applyBorder="1" applyAlignment="1" applyProtection="1">
      <alignment horizontal="left" vertical="center" wrapText="1"/>
    </xf>
    <xf numFmtId="0" fontId="2" fillId="0" borderId="40" xfId="0" applyNumberFormat="1" applyFont="1" applyFill="1" applyBorder="1" applyAlignment="1" applyProtection="1">
      <alignment vertical="center" wrapText="1"/>
    </xf>
    <xf numFmtId="0" fontId="2" fillId="0" borderId="4" xfId="0" applyNumberFormat="1" applyFont="1" applyFill="1" applyBorder="1" applyAlignment="1" applyProtection="1">
      <alignment horizontal="center" vertical="top" wrapText="1"/>
    </xf>
    <xf numFmtId="0" fontId="5" fillId="0" borderId="0" xfId="0" applyFont="1" applyFill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top"/>
      <protection locked="0"/>
    </xf>
    <xf numFmtId="0" fontId="2" fillId="0" borderId="44" xfId="0" applyNumberFormat="1" applyFont="1" applyFill="1" applyBorder="1" applyAlignment="1" applyProtection="1">
      <alignment horizontal="left" vertical="top" wrapText="1"/>
    </xf>
    <xf numFmtId="0" fontId="2" fillId="0" borderId="4" xfId="0" applyNumberFormat="1" applyFont="1" applyFill="1" applyBorder="1" applyAlignment="1" applyProtection="1">
      <alignment horizontal="center" vertical="top"/>
      <protection locked="0"/>
    </xf>
    <xf numFmtId="0" fontId="2" fillId="0" borderId="32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Border="1" applyAlignment="1" applyProtection="1">
      <alignment horizontal="center" vertical="top"/>
      <protection locked="0"/>
    </xf>
    <xf numFmtId="164" fontId="8" fillId="2" borderId="4" xfId="0" applyNumberFormat="1" applyFont="1" applyFill="1" applyBorder="1" applyAlignment="1" applyProtection="1">
      <alignment horizontal="center" vertical="top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165" fontId="2" fillId="0" borderId="4" xfId="0" applyNumberFormat="1" applyFont="1" applyFill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38" xfId="0" applyNumberFormat="1" applyFont="1" applyFill="1" applyBorder="1" applyAlignment="1" applyProtection="1">
      <alignment horizontal="left" vertical="center" wrapText="1"/>
    </xf>
    <xf numFmtId="164" fontId="8" fillId="2" borderId="4" xfId="0" applyNumberFormat="1" applyFont="1" applyFill="1" applyBorder="1" applyAlignment="1" applyProtection="1">
      <alignment horizontal="center" vertical="top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3" xfId="0" applyNumberFormat="1" applyFont="1" applyFill="1" applyBorder="1" applyAlignment="1" applyProtection="1">
      <alignment horizontal="left" vertical="top"/>
    </xf>
    <xf numFmtId="0" fontId="2" fillId="0" borderId="43" xfId="0" applyNumberFormat="1" applyFont="1" applyFill="1" applyBorder="1" applyAlignment="1" applyProtection="1">
      <alignment horizontal="left" vertical="top" wrapText="1"/>
    </xf>
    <xf numFmtId="0" fontId="2" fillId="0" borderId="43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26" fillId="0" borderId="18" xfId="0" applyNumberFormat="1" applyFont="1" applyFill="1" applyBorder="1" applyAlignment="1" applyProtection="1">
      <alignment horizontal="center" vertical="top" wrapText="1"/>
    </xf>
    <xf numFmtId="0" fontId="7" fillId="0" borderId="37" xfId="0" applyFont="1" applyBorder="1" applyAlignment="1">
      <alignment vertical="top"/>
    </xf>
    <xf numFmtId="0" fontId="7" fillId="0" borderId="37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horizontal="right" vertical="top"/>
    </xf>
    <xf numFmtId="0" fontId="7" fillId="0" borderId="0" xfId="0" applyFont="1" applyAlignment="1" applyProtection="1">
      <alignment vertical="top"/>
      <protection locked="0"/>
    </xf>
    <xf numFmtId="0" fontId="13" fillId="0" borderId="0" xfId="0" applyFont="1" applyBorder="1" applyAlignment="1">
      <alignment horizontal="center" vertical="top"/>
    </xf>
    <xf numFmtId="0" fontId="2" fillId="0" borderId="37" xfId="0" applyNumberFormat="1" applyFont="1" applyFill="1" applyBorder="1" applyAlignment="1" applyProtection="1">
      <alignment horizontal="left" vertical="top" wrapText="1"/>
      <protection locked="0"/>
    </xf>
    <xf numFmtId="0" fontId="26" fillId="0" borderId="0" xfId="0" applyNumberFormat="1" applyFont="1" applyFill="1" applyBorder="1" applyAlignment="1" applyProtection="1">
      <alignment horizontal="left" vertical="top" wrapText="1"/>
    </xf>
    <xf numFmtId="0" fontId="7" fillId="0" borderId="2" xfId="0" applyFont="1" applyBorder="1" applyAlignment="1">
      <alignment vertical="top"/>
    </xf>
    <xf numFmtId="164" fontId="7" fillId="0" borderId="4" xfId="0" applyNumberFormat="1" applyFont="1" applyBorder="1" applyAlignment="1" applyProtection="1">
      <alignment horizontal="center" vertical="top"/>
      <protection locked="0"/>
    </xf>
    <xf numFmtId="0" fontId="7" fillId="0" borderId="20" xfId="0" applyFont="1" applyBorder="1" applyAlignment="1">
      <alignment vertical="top"/>
    </xf>
    <xf numFmtId="49" fontId="7" fillId="0" borderId="0" xfId="0" applyNumberFormat="1" applyFont="1" applyAlignment="1">
      <alignment vertical="top"/>
    </xf>
    <xf numFmtId="49" fontId="7" fillId="0" borderId="0" xfId="0" applyNumberFormat="1" applyFont="1" applyAlignment="1">
      <alignment vertical="top" wrapText="1"/>
    </xf>
    <xf numFmtId="0" fontId="2" fillId="0" borderId="41" xfId="0" applyNumberFormat="1" applyFont="1" applyFill="1" applyBorder="1" applyAlignment="1" applyProtection="1">
      <alignment horizontal="center" vertical="center" wrapText="1"/>
    </xf>
    <xf numFmtId="0" fontId="2" fillId="0" borderId="0" xfId="1" applyFont="1" applyFill="1"/>
    <xf numFmtId="49" fontId="2" fillId="0" borderId="0" xfId="1" applyNumberFormat="1" applyFont="1" applyFill="1" applyAlignment="1">
      <alignment vertical="top"/>
    </xf>
    <xf numFmtId="0" fontId="2" fillId="0" borderId="20" xfId="1" applyFont="1" applyFill="1" applyBorder="1"/>
    <xf numFmtId="0" fontId="2" fillId="0" borderId="0" xfId="1" applyFont="1" applyFill="1" applyBorder="1"/>
    <xf numFmtId="0" fontId="2" fillId="0" borderId="2" xfId="1" applyFont="1" applyFill="1" applyBorder="1"/>
    <xf numFmtId="49" fontId="2" fillId="0" borderId="0" xfId="1" applyNumberFormat="1" applyFont="1" applyFill="1" applyBorder="1" applyAlignment="1" applyProtection="1">
      <alignment horizontal="left" vertical="center"/>
      <protection locked="0"/>
    </xf>
    <xf numFmtId="0" fontId="28" fillId="0" borderId="0" xfId="1" applyFont="1" applyFill="1" applyBorder="1"/>
    <xf numFmtId="0" fontId="2" fillId="0" borderId="27" xfId="1" applyFont="1" applyFill="1" applyBorder="1"/>
    <xf numFmtId="0" fontId="2" fillId="0" borderId="37" xfId="1" applyFont="1" applyFill="1" applyBorder="1"/>
    <xf numFmtId="0" fontId="2" fillId="0" borderId="62" xfId="1" applyFont="1" applyFill="1" applyBorder="1"/>
    <xf numFmtId="0" fontId="2" fillId="0" borderId="26" xfId="1" applyFont="1" applyFill="1" applyBorder="1"/>
    <xf numFmtId="49" fontId="2" fillId="0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18" xfId="1" applyFont="1" applyFill="1" applyBorder="1"/>
    <xf numFmtId="0" fontId="2" fillId="0" borderId="63" xfId="1" applyFont="1" applyFill="1" applyBorder="1"/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center"/>
    </xf>
    <xf numFmtId="0" fontId="29" fillId="0" borderId="0" xfId="1" applyFont="1" applyFill="1" applyAlignment="1">
      <alignment vertical="center"/>
    </xf>
    <xf numFmtId="14" fontId="29" fillId="0" borderId="3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49" fontId="2" fillId="0" borderId="0" xfId="1" applyNumberFormat="1" applyFont="1" applyFill="1" applyBorder="1" applyAlignment="1">
      <alignment vertical="top"/>
    </xf>
    <xf numFmtId="49" fontId="2" fillId="0" borderId="0" xfId="1" applyNumberFormat="1" applyFont="1" applyFill="1" applyBorder="1"/>
    <xf numFmtId="0" fontId="29" fillId="0" borderId="0" xfId="1" applyFont="1" applyFill="1" applyAlignment="1">
      <alignment horizontal="center"/>
    </xf>
    <xf numFmtId="14" fontId="2" fillId="0" borderId="37" xfId="1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vertical="top"/>
    </xf>
    <xf numFmtId="0" fontId="2" fillId="0" borderId="20" xfId="1" applyFont="1" applyFill="1" applyBorder="1" applyAlignment="1">
      <alignment vertical="top"/>
    </xf>
    <xf numFmtId="0" fontId="2" fillId="0" borderId="2" xfId="1" applyFont="1" applyFill="1" applyBorder="1" applyAlignment="1">
      <alignment vertical="top"/>
    </xf>
    <xf numFmtId="49" fontId="2" fillId="0" borderId="0" xfId="1" applyNumberFormat="1" applyFont="1" applyFill="1" applyBorder="1" applyAlignment="1">
      <alignment horizontal="left" vertical="top"/>
    </xf>
    <xf numFmtId="49" fontId="2" fillId="0" borderId="0" xfId="1" applyNumberFormat="1" applyFont="1" applyFill="1" applyBorder="1" applyAlignment="1">
      <alignment vertical="top" wrapText="1"/>
    </xf>
    <xf numFmtId="0" fontId="2" fillId="0" borderId="0" xfId="1" applyFont="1" applyFill="1" applyBorder="1" applyAlignment="1">
      <alignment horizontal="center" vertical="top"/>
    </xf>
    <xf numFmtId="0" fontId="2" fillId="0" borderId="64" xfId="1" applyFont="1" applyFill="1" applyBorder="1" applyAlignment="1">
      <alignment vertical="top" wrapText="1"/>
    </xf>
    <xf numFmtId="0" fontId="2" fillId="0" borderId="65" xfId="1" applyFont="1" applyFill="1" applyBorder="1" applyAlignment="1">
      <alignment vertical="top" wrapText="1"/>
    </xf>
    <xf numFmtId="0" fontId="2" fillId="0" borderId="65" xfId="1" applyFont="1" applyFill="1" applyBorder="1" applyAlignment="1">
      <alignment vertical="top"/>
    </xf>
    <xf numFmtId="0" fontId="2" fillId="0" borderId="0" xfId="1" applyFont="1" applyFill="1" applyAlignment="1">
      <alignment horizontal="left" vertical="top"/>
    </xf>
    <xf numFmtId="0" fontId="2" fillId="0" borderId="50" xfId="1" applyFont="1" applyFill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center" wrapText="1"/>
    </xf>
    <xf numFmtId="0" fontId="2" fillId="4" borderId="66" xfId="1" applyFont="1" applyFill="1" applyBorder="1" applyAlignment="1">
      <alignment horizontal="center" vertical="center" wrapText="1"/>
    </xf>
    <xf numFmtId="0" fontId="2" fillId="4" borderId="67" xfId="1" applyFont="1" applyFill="1" applyBorder="1" applyAlignment="1">
      <alignment horizontal="center" vertical="center" wrapText="1"/>
    </xf>
    <xf numFmtId="0" fontId="2" fillId="4" borderId="67" xfId="1" applyFont="1" applyFill="1" applyBorder="1" applyAlignment="1">
      <alignment horizontal="left" vertical="center" wrapText="1"/>
    </xf>
    <xf numFmtId="0" fontId="2" fillId="4" borderId="67" xfId="1" applyFont="1" applyFill="1" applyBorder="1" applyAlignment="1">
      <alignment horizontal="right" vertical="center" wrapText="1"/>
    </xf>
    <xf numFmtId="0" fontId="2" fillId="4" borderId="68" xfId="1" applyFont="1" applyFill="1" applyBorder="1" applyAlignment="1">
      <alignment horizontal="center" vertical="center" wrapText="1"/>
    </xf>
    <xf numFmtId="0" fontId="2" fillId="8" borderId="0" xfId="1" applyFont="1" applyFill="1" applyBorder="1" applyAlignment="1">
      <alignment horizontal="center" wrapText="1"/>
    </xf>
    <xf numFmtId="164" fontId="9" fillId="0" borderId="4" xfId="0" applyNumberFormat="1" applyFont="1" applyBorder="1" applyAlignment="1" applyProtection="1">
      <alignment horizontal="center" vertical="top"/>
    </xf>
    <xf numFmtId="0" fontId="2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4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top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0" fontId="2" fillId="0" borderId="5" xfId="0" applyNumberFormat="1" applyFont="1" applyFill="1" applyBorder="1" applyAlignment="1" applyProtection="1">
      <alignment horizontal="left" vertical="top" wrapText="1"/>
    </xf>
    <xf numFmtId="49" fontId="2" fillId="0" borderId="1" xfId="0" applyNumberFormat="1" applyFont="1" applyFill="1" applyBorder="1" applyAlignment="1" applyProtection="1">
      <alignment horizontal="left" vertical="top" wrapText="1"/>
    </xf>
    <xf numFmtId="49" fontId="2" fillId="0" borderId="5" xfId="0" applyNumberFormat="1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center" vertical="top"/>
    </xf>
    <xf numFmtId="0" fontId="2" fillId="0" borderId="1" xfId="0" applyNumberFormat="1" applyFont="1" applyFill="1" applyBorder="1" applyAlignment="1" applyProtection="1">
      <alignment horizontal="center" vertical="top" wrapText="1"/>
    </xf>
    <xf numFmtId="0" fontId="2" fillId="0" borderId="5" xfId="0" applyNumberFormat="1" applyFont="1" applyFill="1" applyBorder="1" applyAlignment="1" applyProtection="1">
      <alignment horizontal="center" vertical="top" wrapText="1"/>
    </xf>
    <xf numFmtId="0" fontId="9" fillId="0" borderId="5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left" vertical="top"/>
    </xf>
    <xf numFmtId="0" fontId="9" fillId="0" borderId="10" xfId="0" applyNumberFormat="1" applyFont="1" applyFill="1" applyBorder="1" applyAlignment="1" applyProtection="1">
      <alignment horizontal="left" vertical="top"/>
    </xf>
    <xf numFmtId="0" fontId="9" fillId="0" borderId="5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top" wrapText="1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9" fillId="0" borderId="8" xfId="0" applyNumberFormat="1" applyFont="1" applyFill="1" applyBorder="1" applyAlignment="1" applyProtection="1">
      <alignment horizontal="center" vertical="top" wrapText="1"/>
    </xf>
    <xf numFmtId="0" fontId="9" fillId="0" borderId="9" xfId="0" applyNumberFormat="1" applyFont="1" applyFill="1" applyBorder="1" applyAlignment="1" applyProtection="1">
      <alignment horizontal="center" vertical="top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9" fillId="0" borderId="5" xfId="0" applyNumberFormat="1" applyFont="1" applyFill="1" applyBorder="1" applyAlignment="1" applyProtection="1">
      <alignment horizontal="center" vertical="top"/>
    </xf>
    <xf numFmtId="3" fontId="8" fillId="0" borderId="13" xfId="0" applyNumberFormat="1" applyFont="1" applyBorder="1" applyAlignment="1" applyProtection="1">
      <alignment horizontal="center" vertical="top"/>
      <protection locked="0"/>
    </xf>
    <xf numFmtId="3" fontId="8" fillId="0" borderId="12" xfId="0" applyNumberFormat="1" applyFont="1" applyBorder="1" applyAlignment="1" applyProtection="1">
      <alignment horizontal="center" vertical="top"/>
      <protection locked="0"/>
    </xf>
    <xf numFmtId="3" fontId="8" fillId="0" borderId="11" xfId="0" applyNumberFormat="1" applyFont="1" applyBorder="1" applyAlignment="1" applyProtection="1">
      <alignment horizontal="center" vertical="top"/>
      <protection locked="0"/>
    </xf>
    <xf numFmtId="3" fontId="8" fillId="2" borderId="13" xfId="0" applyNumberFormat="1" applyFont="1" applyFill="1" applyBorder="1" applyAlignment="1">
      <alignment horizontal="center" vertical="top"/>
    </xf>
    <xf numFmtId="3" fontId="8" fillId="2" borderId="12" xfId="0" applyNumberFormat="1" applyFont="1" applyFill="1" applyBorder="1" applyAlignment="1">
      <alignment horizontal="center" vertical="top"/>
    </xf>
    <xf numFmtId="3" fontId="8" fillId="2" borderId="11" xfId="0" applyNumberFormat="1" applyFont="1" applyFill="1" applyBorder="1" applyAlignment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 wrapText="1"/>
    </xf>
    <xf numFmtId="0" fontId="2" fillId="0" borderId="10" xfId="0" applyNumberFormat="1" applyFont="1" applyFill="1" applyBorder="1" applyAlignment="1" applyProtection="1">
      <alignment horizontal="center" vertical="center"/>
    </xf>
    <xf numFmtId="3" fontId="8" fillId="0" borderId="16" xfId="0" applyNumberFormat="1" applyFont="1" applyBorder="1" applyAlignment="1" applyProtection="1">
      <alignment horizontal="center" vertical="top"/>
      <protection locked="0"/>
    </xf>
    <xf numFmtId="3" fontId="8" fillId="0" borderId="15" xfId="0" applyNumberFormat="1" applyFont="1" applyBorder="1" applyAlignment="1" applyProtection="1">
      <alignment horizontal="center" vertical="top"/>
      <protection locked="0"/>
    </xf>
    <xf numFmtId="3" fontId="8" fillId="0" borderId="14" xfId="0" applyNumberFormat="1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left" vertical="top"/>
    </xf>
    <xf numFmtId="49" fontId="2" fillId="0" borderId="5" xfId="0" applyNumberFormat="1" applyFont="1" applyFill="1" applyBorder="1" applyAlignment="1" applyProtection="1">
      <alignment horizontal="center" vertical="top"/>
    </xf>
    <xf numFmtId="0" fontId="2" fillId="0" borderId="10" xfId="0" applyNumberFormat="1" applyFont="1" applyFill="1" applyBorder="1" applyAlignment="1" applyProtection="1">
      <alignment horizontal="center" vertical="top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2" borderId="1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Fill="1" applyBorder="1" applyAlignment="1" applyProtection="1">
      <alignment horizontal="center" vertical="top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2" fillId="0" borderId="8" xfId="0" applyNumberFormat="1" applyFont="1" applyFill="1" applyBorder="1" applyAlignment="1" applyProtection="1">
      <alignment horizontal="center" vertical="top" wrapText="1"/>
    </xf>
    <xf numFmtId="0" fontId="2" fillId="0" borderId="9" xfId="0" applyNumberFormat="1" applyFont="1" applyFill="1" applyBorder="1" applyAlignment="1" applyProtection="1">
      <alignment horizontal="center" vertical="top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right" vertical="top"/>
    </xf>
    <xf numFmtId="0" fontId="2" fillId="0" borderId="25" xfId="0" applyNumberFormat="1" applyFont="1" applyFill="1" applyBorder="1" applyAlignment="1" applyProtection="1">
      <alignment horizontal="center" vertical="top" wrapText="1"/>
    </xf>
    <xf numFmtId="0" fontId="2" fillId="0" borderId="22" xfId="0" applyNumberFormat="1" applyFont="1" applyFill="1" applyBorder="1" applyAlignment="1" applyProtection="1">
      <alignment horizontal="center" vertical="top" wrapText="1"/>
    </xf>
    <xf numFmtId="0" fontId="2" fillId="0" borderId="19" xfId="0" applyNumberFormat="1" applyFont="1" applyFill="1" applyBorder="1" applyAlignment="1" applyProtection="1">
      <alignment horizontal="center" vertical="top"/>
    </xf>
    <xf numFmtId="0" fontId="2" fillId="0" borderId="24" xfId="0" applyNumberFormat="1" applyFont="1" applyFill="1" applyBorder="1" applyAlignment="1" applyProtection="1">
      <alignment horizontal="center" vertical="top"/>
    </xf>
    <xf numFmtId="0" fontId="2" fillId="0" borderId="21" xfId="0" applyNumberFormat="1" applyFont="1" applyFill="1" applyBorder="1" applyAlignment="1" applyProtection="1">
      <alignment horizontal="center" vertical="top"/>
    </xf>
    <xf numFmtId="0" fontId="2" fillId="0" borderId="23" xfId="0" applyNumberFormat="1" applyFont="1" applyFill="1" applyBorder="1" applyAlignment="1" applyProtection="1">
      <alignment horizontal="center" vertical="top" wrapText="1"/>
    </xf>
    <xf numFmtId="0" fontId="2" fillId="0" borderId="26" xfId="0" applyNumberFormat="1" applyFont="1" applyFill="1" applyBorder="1" applyAlignment="1" applyProtection="1">
      <alignment horizontal="center" vertical="center"/>
    </xf>
    <xf numFmtId="0" fontId="2" fillId="0" borderId="20" xfId="0" applyNumberFormat="1" applyFont="1" applyFill="1" applyBorder="1" applyAlignment="1" applyProtection="1">
      <alignment horizontal="center" vertical="center"/>
    </xf>
    <xf numFmtId="0" fontId="2" fillId="0" borderId="27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vertical="top"/>
    </xf>
    <xf numFmtId="0" fontId="0" fillId="0" borderId="4" xfId="0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0" fontId="2" fillId="0" borderId="25" xfId="0" applyNumberFormat="1" applyFont="1" applyFill="1" applyBorder="1" applyAlignment="1" applyProtection="1">
      <alignment horizontal="center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23" xfId="0" applyNumberFormat="1" applyFont="1" applyFill="1" applyBorder="1" applyAlignment="1" applyProtection="1">
      <alignment horizontal="center" vertical="center" wrapText="1"/>
    </xf>
    <xf numFmtId="49" fontId="2" fillId="0" borderId="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center" vertical="center" wrapText="1"/>
    </xf>
    <xf numFmtId="49" fontId="7" fillId="0" borderId="19" xfId="0" applyNumberFormat="1" applyFont="1" applyFill="1" applyBorder="1" applyAlignment="1" applyProtection="1">
      <alignment horizontal="center" vertical="center" wrapText="1"/>
    </xf>
    <xf numFmtId="49" fontId="7" fillId="0" borderId="24" xfId="0" applyNumberFormat="1" applyFont="1" applyFill="1" applyBorder="1" applyAlignment="1" applyProtection="1">
      <alignment horizontal="center" vertical="center" wrapText="1"/>
    </xf>
    <xf numFmtId="49" fontId="7" fillId="0" borderId="21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3" xfId="0" applyNumberFormat="1" applyFont="1" applyFill="1" applyBorder="1" applyAlignment="1" applyProtection="1">
      <alignment horizontal="center" vertical="center" wrapText="1"/>
    </xf>
    <xf numFmtId="49" fontId="7" fillId="0" borderId="8" xfId="0" applyNumberFormat="1" applyFont="1" applyFill="1" applyBorder="1" applyAlignment="1" applyProtection="1">
      <alignment horizontal="center" vertical="center" wrapText="1"/>
    </xf>
    <xf numFmtId="49" fontId="7" fillId="0" borderId="6" xfId="0" applyNumberFormat="1" applyFont="1" applyFill="1" applyBorder="1" applyAlignment="1" applyProtection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49" fontId="7" fillId="0" borderId="0" xfId="0" applyNumberFormat="1" applyFont="1" applyFill="1" applyBorder="1" applyAlignment="1" applyProtection="1">
      <alignment horizontal="center" vertical="center" wrapText="1"/>
    </xf>
    <xf numFmtId="49" fontId="7" fillId="0" borderId="33" xfId="0" applyNumberFormat="1" applyFont="1" applyFill="1" applyBorder="1" applyAlignment="1" applyProtection="1">
      <alignment horizontal="center" vertical="center" wrapText="1"/>
    </xf>
    <xf numFmtId="49" fontId="7" fillId="0" borderId="9" xfId="0" applyNumberFormat="1" applyFont="1" applyFill="1" applyBorder="1" applyAlignment="1" applyProtection="1">
      <alignment horizontal="center" vertical="center" wrapText="1"/>
    </xf>
    <xf numFmtId="49" fontId="7" fillId="0" borderId="22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2" fillId="0" borderId="19" xfId="0" applyNumberFormat="1" applyFont="1" applyFill="1" applyBorder="1" applyAlignment="1" applyProtection="1">
      <alignment horizontal="center" vertical="center" wrapText="1"/>
    </xf>
    <xf numFmtId="0" fontId="2" fillId="0" borderId="2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Alignment="1">
      <alignment vertical="top" wrapText="1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34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 applyProtection="1">
      <alignment horizontal="left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35" xfId="0" applyNumberFormat="1" applyFont="1" applyFill="1" applyBorder="1" applyAlignment="1" applyProtection="1">
      <alignment horizontal="left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15" fillId="0" borderId="37" xfId="0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top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39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  <xf numFmtId="0" fontId="15" fillId="0" borderId="9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top"/>
    </xf>
    <xf numFmtId="0" fontId="2" fillId="0" borderId="40" xfId="0" applyNumberFormat="1" applyFont="1" applyFill="1" applyBorder="1" applyAlignment="1" applyProtection="1">
      <alignment horizontal="center" vertical="center"/>
    </xf>
    <xf numFmtId="0" fontId="2" fillId="0" borderId="39" xfId="0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left" vertical="top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44" xfId="0" applyNumberFormat="1" applyFont="1" applyFill="1" applyBorder="1" applyAlignment="1" applyProtection="1">
      <alignment horizontal="center" vertical="center" wrapText="1"/>
    </xf>
    <xf numFmtId="0" fontId="2" fillId="0" borderId="45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Alignment="1">
      <alignment horizontal="left" vertical="top"/>
    </xf>
    <xf numFmtId="0" fontId="2" fillId="0" borderId="46" xfId="0" applyNumberFormat="1" applyFont="1" applyFill="1" applyBorder="1" applyAlignment="1" applyProtection="1">
      <alignment horizontal="center" vertical="center"/>
    </xf>
    <xf numFmtId="0" fontId="27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0" xfId="0" applyNumberFormat="1" applyFont="1" applyBorder="1" applyAlignment="1">
      <alignment horizontal="left" vertical="center"/>
    </xf>
    <xf numFmtId="49" fontId="7" fillId="0" borderId="4" xfId="0" applyNumberFormat="1" applyFont="1" applyBorder="1" applyAlignment="1">
      <alignment horizontal="left" vertical="center" wrapText="1"/>
    </xf>
    <xf numFmtId="49" fontId="7" fillId="0" borderId="4" xfId="0" applyNumberFormat="1" applyFont="1" applyBorder="1" applyAlignment="1">
      <alignment horizontal="left" vertical="center"/>
    </xf>
    <xf numFmtId="0" fontId="13" fillId="0" borderId="18" xfId="0" applyFont="1" applyBorder="1" applyAlignment="1">
      <alignment horizontal="center" vertical="top"/>
    </xf>
    <xf numFmtId="49" fontId="7" fillId="0" borderId="33" xfId="0" applyNumberFormat="1" applyFont="1" applyBorder="1" applyAlignment="1">
      <alignment horizontal="left" vertical="center"/>
    </xf>
    <xf numFmtId="0" fontId="2" fillId="0" borderId="17" xfId="0" applyNumberFormat="1" applyFont="1" applyFill="1" applyBorder="1" applyAlignment="1" applyProtection="1">
      <alignment horizontal="left" vertical="center" wrapText="1"/>
    </xf>
    <xf numFmtId="0" fontId="2" fillId="0" borderId="10" xfId="0" applyNumberFormat="1" applyFont="1" applyFill="1" applyBorder="1" applyAlignment="1" applyProtection="1">
      <alignment horizontal="left" vertical="center" wrapText="1"/>
    </xf>
    <xf numFmtId="0" fontId="2" fillId="0" borderId="5" xfId="0" applyNumberFormat="1" applyFont="1" applyFill="1" applyBorder="1" applyAlignment="1" applyProtection="1">
      <alignment horizontal="left" vertical="center" wrapText="1"/>
    </xf>
    <xf numFmtId="0" fontId="2" fillId="0" borderId="4" xfId="0" applyNumberFormat="1" applyFont="1" applyFill="1" applyBorder="1" applyAlignment="1" applyProtection="1">
      <alignment horizontal="left" vertical="center" wrapText="1"/>
    </xf>
    <xf numFmtId="0" fontId="2" fillId="0" borderId="0" xfId="1" applyFont="1" applyFill="1" applyAlignment="1">
      <alignment horizontal="center"/>
    </xf>
    <xf numFmtId="0" fontId="2" fillId="0" borderId="0" xfId="1" applyFont="1" applyFill="1" applyAlignment="1">
      <alignment horizontal="center" wrapText="1"/>
    </xf>
    <xf numFmtId="0" fontId="2" fillId="4" borderId="70" xfId="1" applyFont="1" applyFill="1" applyBorder="1" applyAlignment="1">
      <alignment horizontal="center" vertical="center" wrapText="1"/>
    </xf>
    <xf numFmtId="0" fontId="2" fillId="4" borderId="65" xfId="1" applyFont="1" applyFill="1" applyBorder="1" applyAlignment="1">
      <alignment horizontal="center" vertical="center" wrapText="1"/>
    </xf>
    <xf numFmtId="0" fontId="2" fillId="4" borderId="69" xfId="1" applyFont="1" applyFill="1" applyBorder="1" applyAlignment="1">
      <alignment horizontal="center" vertical="center" wrapText="1"/>
    </xf>
    <xf numFmtId="0" fontId="2" fillId="0" borderId="51" xfId="1" applyFont="1" applyFill="1" applyBorder="1" applyAlignment="1">
      <alignment horizontal="center" vertical="top"/>
    </xf>
    <xf numFmtId="0" fontId="2" fillId="0" borderId="50" xfId="1" applyFont="1" applyFill="1" applyBorder="1" applyAlignment="1">
      <alignment horizontal="center" vertical="top"/>
    </xf>
    <xf numFmtId="0" fontId="2" fillId="0" borderId="52" xfId="1" applyFont="1" applyFill="1" applyBorder="1" applyAlignment="1">
      <alignment horizontal="center" vertical="top"/>
    </xf>
    <xf numFmtId="0" fontId="28" fillId="0" borderId="51" xfId="1" applyFont="1" applyFill="1" applyBorder="1" applyAlignment="1">
      <alignment horizontal="center"/>
    </xf>
    <xf numFmtId="0" fontId="28" fillId="0" borderId="50" xfId="1" applyFont="1" applyFill="1" applyBorder="1" applyAlignment="1">
      <alignment horizontal="center"/>
    </xf>
    <xf numFmtId="0" fontId="28" fillId="0" borderId="52" xfId="1" applyFont="1" applyFill="1" applyBorder="1" applyAlignment="1">
      <alignment horizontal="center"/>
    </xf>
    <xf numFmtId="0" fontId="2" fillId="0" borderId="51" xfId="1" applyFont="1" applyFill="1" applyBorder="1" applyAlignment="1">
      <alignment horizontal="center"/>
    </xf>
    <xf numFmtId="0" fontId="2" fillId="0" borderId="50" xfId="1" applyFont="1" applyFill="1" applyBorder="1" applyAlignment="1">
      <alignment horizontal="center"/>
    </xf>
    <xf numFmtId="0" fontId="2" fillId="0" borderId="52" xfId="1" applyFont="1" applyFill="1" applyBorder="1" applyAlignment="1">
      <alignment horizontal="center"/>
    </xf>
    <xf numFmtId="0" fontId="2" fillId="4" borderId="51" xfId="1" applyFont="1" applyFill="1" applyBorder="1" applyAlignment="1">
      <alignment horizontal="center" vertical="center" wrapText="1"/>
    </xf>
    <xf numFmtId="0" fontId="2" fillId="4" borderId="50" xfId="1" applyFont="1" applyFill="1" applyBorder="1" applyAlignment="1">
      <alignment horizontal="center" vertical="center" wrapText="1"/>
    </xf>
    <xf numFmtId="0" fontId="2" fillId="4" borderId="52" xfId="1" applyFont="1" applyFill="1" applyBorder="1" applyAlignment="1">
      <alignment horizontal="center" vertical="center" wrapText="1"/>
    </xf>
    <xf numFmtId="0" fontId="2" fillId="4" borderId="67" xfId="1" applyFont="1" applyFill="1" applyBorder="1" applyAlignment="1">
      <alignment horizontal="center" vertical="center" wrapText="1"/>
    </xf>
    <xf numFmtId="0" fontId="28" fillId="4" borderId="51" xfId="1" applyFont="1" applyFill="1" applyBorder="1" applyAlignment="1">
      <alignment horizontal="center" vertical="center"/>
    </xf>
    <xf numFmtId="0" fontId="28" fillId="4" borderId="50" xfId="1" applyFont="1" applyFill="1" applyBorder="1" applyAlignment="1">
      <alignment horizontal="center" vertical="center"/>
    </xf>
    <xf numFmtId="0" fontId="28" fillId="4" borderId="52" xfId="1" applyFont="1" applyFill="1" applyBorder="1" applyAlignment="1">
      <alignment horizontal="center" vertical="center"/>
    </xf>
    <xf numFmtId="49" fontId="2" fillId="0" borderId="49" xfId="1" applyNumberFormat="1" applyFont="1" applyFill="1" applyBorder="1" applyAlignment="1" applyProtection="1">
      <alignment horizontal="center" vertical="center"/>
      <protection locked="0"/>
    </xf>
    <xf numFmtId="49" fontId="2" fillId="0" borderId="50" xfId="1" applyNumberFormat="1" applyFont="1" applyFill="1" applyBorder="1" applyAlignment="1" applyProtection="1">
      <alignment horizontal="center" vertical="center"/>
      <protection locked="0"/>
    </xf>
    <xf numFmtId="49" fontId="2" fillId="0" borderId="47" xfId="1" applyNumberFormat="1" applyFont="1" applyFill="1" applyBorder="1" applyAlignment="1" applyProtection="1">
      <alignment horizontal="center" vertical="center"/>
      <protection locked="0"/>
    </xf>
    <xf numFmtId="0" fontId="2" fillId="0" borderId="34" xfId="1" applyFont="1" applyFill="1" applyBorder="1" applyAlignment="1">
      <alignment horizontal="center"/>
    </xf>
    <xf numFmtId="0" fontId="28" fillId="0" borderId="18" xfId="1" applyFont="1" applyFill="1" applyBorder="1" applyAlignment="1">
      <alignment horizontal="left" vertical="center"/>
    </xf>
    <xf numFmtId="49" fontId="2" fillId="0" borderId="12" xfId="1" applyNumberFormat="1" applyFont="1" applyFill="1" applyBorder="1" applyAlignment="1" applyProtection="1">
      <alignment horizontal="left" vertical="center" wrapText="1"/>
      <protection locked="0"/>
    </xf>
    <xf numFmtId="49" fontId="2" fillId="0" borderId="12" xfId="1" applyNumberFormat="1" applyFont="1" applyFill="1" applyBorder="1" applyAlignment="1" applyProtection="1">
      <alignment horizontal="left" vertical="center"/>
      <protection locked="0"/>
    </xf>
    <xf numFmtId="0" fontId="2" fillId="0" borderId="4" xfId="1" applyFont="1" applyFill="1" applyBorder="1" applyAlignment="1">
      <alignment horizontal="center" vertical="top" wrapText="1"/>
    </xf>
    <xf numFmtId="0" fontId="2" fillId="0" borderId="13" xfId="1" applyFont="1" applyFill="1" applyBorder="1" applyAlignment="1">
      <alignment horizontal="center" vertical="top" wrapText="1"/>
    </xf>
    <xf numFmtId="0" fontId="2" fillId="0" borderId="5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0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2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1" applyFont="1" applyFill="1" applyBorder="1" applyAlignment="1">
      <alignment horizontal="center"/>
    </xf>
    <xf numFmtId="0" fontId="2" fillId="0" borderId="53" xfId="1" applyFont="1" applyFill="1" applyBorder="1" applyAlignment="1">
      <alignment horizontal="center"/>
    </xf>
    <xf numFmtId="0" fontId="1" fillId="0" borderId="53" xfId="1" applyFill="1" applyBorder="1" applyAlignment="1">
      <alignment horizontal="center"/>
    </xf>
    <xf numFmtId="0" fontId="1" fillId="0" borderId="55" xfId="1" applyFill="1" applyBorder="1" applyAlignment="1">
      <alignment horizontal="center"/>
    </xf>
    <xf numFmtId="0" fontId="2" fillId="0" borderId="60" xfId="1" applyFont="1" applyFill="1" applyBorder="1" applyAlignment="1">
      <alignment horizontal="center" vertical="top" wrapText="1"/>
    </xf>
    <xf numFmtId="0" fontId="2" fillId="0" borderId="64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2" fillId="0" borderId="20" xfId="1" applyFont="1" applyFill="1" applyBorder="1" applyAlignment="1">
      <alignment horizontal="center" vertical="top" wrapText="1"/>
    </xf>
    <xf numFmtId="0" fontId="2" fillId="0" borderId="0" xfId="1" applyFont="1" applyFill="1" applyAlignment="1">
      <alignment horizontal="center" vertical="center" wrapText="1"/>
    </xf>
    <xf numFmtId="0" fontId="2" fillId="4" borderId="51" xfId="1" applyFont="1" applyFill="1" applyBorder="1" applyAlignment="1">
      <alignment horizontal="center" vertical="center"/>
    </xf>
    <xf numFmtId="0" fontId="2" fillId="4" borderId="50" xfId="1" applyFont="1" applyFill="1" applyBorder="1" applyAlignment="1">
      <alignment horizontal="center" vertical="center"/>
    </xf>
    <xf numFmtId="0" fontId="2" fillId="4" borderId="52" xfId="1" applyFont="1" applyFill="1" applyBorder="1" applyAlignment="1">
      <alignment horizontal="center" vertical="center"/>
    </xf>
    <xf numFmtId="0" fontId="2" fillId="0" borderId="34" xfId="1" applyFont="1" applyFill="1" applyBorder="1" applyAlignment="1">
      <alignment horizontal="center" wrapText="1"/>
    </xf>
    <xf numFmtId="49" fontId="2" fillId="0" borderId="48" xfId="1" applyNumberFormat="1" applyFont="1" applyFill="1" applyBorder="1" applyAlignment="1" applyProtection="1">
      <alignment horizontal="center" vertical="center"/>
      <protection locked="0"/>
    </xf>
    <xf numFmtId="0" fontId="1" fillId="0" borderId="4" xfId="1" applyFill="1" applyBorder="1" applyAlignment="1">
      <alignment horizontal="center" vertical="top" wrapText="1"/>
    </xf>
    <xf numFmtId="0" fontId="1" fillId="0" borderId="34" xfId="1" applyFill="1" applyBorder="1" applyAlignment="1">
      <alignment horizontal="center" wrapText="1"/>
    </xf>
    <xf numFmtId="0" fontId="1" fillId="0" borderId="48" xfId="1" applyFont="1" applyFill="1" applyBorder="1" applyAlignment="1" applyProtection="1">
      <alignment horizontal="center" vertical="center"/>
      <protection locked="0"/>
    </xf>
    <xf numFmtId="0" fontId="1" fillId="0" borderId="47" xfId="1" applyFont="1" applyFill="1" applyBorder="1" applyAlignment="1" applyProtection="1">
      <alignment horizontal="center" vertical="center"/>
      <protection locked="0"/>
    </xf>
    <xf numFmtId="0" fontId="2" fillId="0" borderId="54" xfId="1" applyFont="1" applyFill="1" applyBorder="1" applyAlignment="1">
      <alignment horizontal="center" wrapText="1"/>
    </xf>
    <xf numFmtId="0" fontId="2" fillId="0" borderId="53" xfId="1" applyFont="1" applyFill="1" applyBorder="1" applyAlignment="1">
      <alignment horizontal="center" wrapText="1"/>
    </xf>
    <xf numFmtId="0" fontId="1" fillId="0" borderId="53" xfId="1" applyFill="1" applyBorder="1" applyAlignment="1">
      <alignment horizontal="center" wrapText="1"/>
    </xf>
    <xf numFmtId="49" fontId="2" fillId="0" borderId="51" xfId="1" applyNumberFormat="1" applyFont="1" applyFill="1" applyBorder="1" applyAlignment="1" applyProtection="1">
      <alignment horizontal="center" vertical="center"/>
      <protection locked="0"/>
    </xf>
    <xf numFmtId="0" fontId="1" fillId="0" borderId="50" xfId="1" applyFont="1" applyFill="1" applyBorder="1" applyAlignment="1">
      <alignment horizontal="center" vertical="center"/>
    </xf>
    <xf numFmtId="0" fontId="2" fillId="4" borderId="49" xfId="1" applyFont="1" applyFill="1" applyBorder="1" applyAlignment="1">
      <alignment horizontal="center" vertical="center"/>
    </xf>
    <xf numFmtId="0" fontId="2" fillId="4" borderId="48" xfId="1" applyFont="1" applyFill="1" applyBorder="1" applyAlignment="1">
      <alignment horizontal="center" vertical="center"/>
    </xf>
    <xf numFmtId="0" fontId="2" fillId="4" borderId="61" xfId="1" applyFont="1" applyFill="1" applyBorder="1" applyAlignment="1">
      <alignment horizontal="center" vertical="center"/>
    </xf>
    <xf numFmtId="0" fontId="2" fillId="4" borderId="60" xfId="1" applyFont="1" applyFill="1" applyBorder="1" applyAlignment="1">
      <alignment horizontal="center" vertical="center"/>
    </xf>
    <xf numFmtId="0" fontId="2" fillId="4" borderId="59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top" wrapText="1"/>
    </xf>
    <xf numFmtId="0" fontId="2" fillId="0" borderId="56" xfId="1" applyFont="1" applyFill="1" applyBorder="1" applyAlignment="1">
      <alignment horizontal="center" vertical="top" wrapText="1"/>
    </xf>
    <xf numFmtId="0" fontId="1" fillId="0" borderId="56" xfId="1" applyFill="1" applyBorder="1" applyAlignment="1">
      <alignment horizontal="center" vertical="top" wrapText="1"/>
    </xf>
    <xf numFmtId="0" fontId="1" fillId="0" borderId="58" xfId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73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2:M11"/>
  <sheetViews>
    <sheetView zoomScale="115" zoomScaleNormal="115" workbookViewId="0">
      <selection sqref="A1:J10"/>
    </sheetView>
  </sheetViews>
  <sheetFormatPr defaultRowHeight="15"/>
  <cols>
    <col min="1" max="1" width="2.140625" style="4" customWidth="1"/>
    <col min="2" max="2" width="1.85546875" style="4" customWidth="1"/>
    <col min="3" max="3" width="2.42578125" style="4" customWidth="1"/>
    <col min="4" max="4" width="2" style="4" customWidth="1"/>
    <col min="5" max="5" width="28.42578125" style="4" customWidth="1"/>
    <col min="6" max="6" width="7.140625" style="4" customWidth="1"/>
    <col min="7" max="7" width="16.5703125" style="4" customWidth="1"/>
    <col min="8" max="8" width="16.140625" style="4" customWidth="1"/>
    <col min="9" max="9" width="20.140625" style="4" customWidth="1"/>
    <col min="10" max="10" width="20" style="4" customWidth="1"/>
    <col min="11" max="11" width="5.85546875" style="4" customWidth="1"/>
    <col min="12" max="12" width="6.42578125" style="5" customWidth="1"/>
    <col min="13" max="13" width="7.42578125" style="6" customWidth="1"/>
    <col min="14" max="16384" width="9.140625" style="4"/>
  </cols>
  <sheetData>
    <row r="2" spans="1:13" ht="17.25" customHeight="1">
      <c r="A2" s="2"/>
      <c r="B2" s="3"/>
      <c r="C2" s="303" t="s">
        <v>0</v>
      </c>
      <c r="D2" s="303"/>
      <c r="E2" s="303"/>
      <c r="F2" s="303"/>
      <c r="G2" s="303"/>
      <c r="H2" s="303"/>
      <c r="I2" s="303"/>
      <c r="J2" s="303"/>
    </row>
    <row r="3" spans="1:13">
      <c r="A3" s="2"/>
      <c r="B3" s="3"/>
      <c r="C3" s="3"/>
      <c r="D3" s="3"/>
      <c r="E3" s="3"/>
      <c r="F3" s="3"/>
      <c r="G3" s="3"/>
      <c r="H3" s="3"/>
      <c r="I3" s="3"/>
      <c r="J3" s="3"/>
    </row>
    <row r="4" spans="1:13" ht="27" customHeight="1">
      <c r="A4" s="2"/>
      <c r="B4" s="7"/>
      <c r="C4" s="7"/>
      <c r="D4" s="304" t="s">
        <v>1</v>
      </c>
      <c r="E4" s="305"/>
      <c r="F4" s="305"/>
      <c r="G4" s="305"/>
      <c r="H4" s="305"/>
      <c r="I4" s="13" t="s">
        <v>2</v>
      </c>
      <c r="J4" s="14" t="s">
        <v>3</v>
      </c>
      <c r="K4" s="9"/>
      <c r="M4" s="10"/>
    </row>
    <row r="5" spans="1:13">
      <c r="A5" s="2"/>
      <c r="B5" s="1"/>
      <c r="C5" s="1"/>
      <c r="D5" s="306" t="s">
        <v>14</v>
      </c>
      <c r="E5" s="307"/>
      <c r="F5" s="307"/>
      <c r="G5" s="307"/>
      <c r="H5" s="307"/>
      <c r="I5" s="8" t="s">
        <v>15</v>
      </c>
      <c r="J5" s="8">
        <v>3</v>
      </c>
      <c r="K5" s="9"/>
    </row>
    <row r="6" spans="1:13" ht="15" customHeight="1">
      <c r="A6" s="2"/>
      <c r="B6" s="3"/>
      <c r="C6" s="3"/>
      <c r="D6" s="310" t="s">
        <v>4</v>
      </c>
      <c r="E6" s="311"/>
      <c r="F6" s="311"/>
      <c r="G6" s="311"/>
      <c r="H6" s="311"/>
      <c r="I6" s="11" t="s">
        <v>5</v>
      </c>
      <c r="J6" s="15">
        <v>5</v>
      </c>
      <c r="K6" s="9"/>
      <c r="M6" s="12"/>
    </row>
    <row r="7" spans="1:13" ht="14.25" customHeight="1">
      <c r="A7" s="2"/>
      <c r="B7" s="3"/>
      <c r="C7" s="3"/>
      <c r="D7" s="310" t="s">
        <v>11</v>
      </c>
      <c r="E7" s="311"/>
      <c r="F7" s="311"/>
      <c r="G7" s="311"/>
      <c r="H7" s="311"/>
      <c r="I7" s="11" t="s">
        <v>6</v>
      </c>
      <c r="J7" s="15">
        <v>1</v>
      </c>
      <c r="K7" s="9"/>
      <c r="M7" s="12"/>
    </row>
    <row r="8" spans="1:13" ht="15" customHeight="1">
      <c r="A8" s="2"/>
      <c r="B8" s="3"/>
      <c r="C8" s="3"/>
      <c r="D8" s="310" t="s">
        <v>7</v>
      </c>
      <c r="E8" s="311"/>
      <c r="F8" s="311"/>
      <c r="G8" s="311"/>
      <c r="H8" s="311"/>
      <c r="I8" s="11" t="s">
        <v>8</v>
      </c>
      <c r="J8" s="16">
        <v>1</v>
      </c>
      <c r="K8" s="9"/>
    </row>
    <row r="9" spans="1:13" ht="15" customHeight="1">
      <c r="A9" s="2"/>
      <c r="B9" s="3"/>
      <c r="C9" s="3"/>
      <c r="D9" s="312" t="s">
        <v>12</v>
      </c>
      <c r="E9" s="313"/>
      <c r="F9" s="313"/>
      <c r="G9" s="313"/>
      <c r="H9" s="313"/>
      <c r="I9" s="11" t="s">
        <v>9</v>
      </c>
      <c r="J9" s="16">
        <v>2</v>
      </c>
      <c r="K9" s="9"/>
      <c r="L9" s="308"/>
      <c r="M9" s="309"/>
    </row>
    <row r="10" spans="1:13" ht="15" customHeight="1">
      <c r="A10" s="2"/>
      <c r="B10" s="3"/>
      <c r="C10" s="3"/>
      <c r="D10" s="310" t="s">
        <v>13</v>
      </c>
      <c r="E10" s="311"/>
      <c r="F10" s="311"/>
      <c r="G10" s="311"/>
      <c r="H10" s="311"/>
      <c r="I10" s="11" t="s">
        <v>10</v>
      </c>
      <c r="J10" s="16">
        <v>1</v>
      </c>
      <c r="K10" s="9"/>
      <c r="L10" s="308"/>
      <c r="M10" s="309"/>
    </row>
    <row r="11" spans="1:13">
      <c r="A11" s="2"/>
      <c r="B11" s="3"/>
      <c r="C11" s="3"/>
      <c r="D11" s="3"/>
      <c r="E11" s="3"/>
      <c r="F11" s="3"/>
      <c r="G11" s="3"/>
      <c r="H11" s="3"/>
      <c r="I11" s="3"/>
      <c r="J11" s="3"/>
    </row>
  </sheetData>
  <mergeCells count="10">
    <mergeCell ref="C2:J2"/>
    <mergeCell ref="D4:H4"/>
    <mergeCell ref="D5:H5"/>
    <mergeCell ref="L9:L10"/>
    <mergeCell ref="M9:M10"/>
    <mergeCell ref="D8:H8"/>
    <mergeCell ref="D9:H9"/>
    <mergeCell ref="D6:H6"/>
    <mergeCell ref="D7:H7"/>
    <mergeCell ref="D10:H10"/>
  </mergeCells>
  <conditionalFormatting sqref="J6">
    <cfRule type="expression" dxfId="731" priority="33" stopIfTrue="1">
      <formula>OR(J6&lt;2,J6=4,J6=10,J6=11,J6=12,J6=16,J6&gt;17)</formula>
    </cfRule>
  </conditionalFormatting>
  <conditionalFormatting sqref="J7">
    <cfRule type="expression" dxfId="730" priority="32" stopIfTrue="1">
      <formula>OR(J7&lt;1,J7&gt;2)</formula>
    </cfRule>
  </conditionalFormatting>
  <conditionalFormatting sqref="J8">
    <cfRule type="expression" dxfId="729" priority="31" stopIfTrue="1">
      <formula>OR(J8&lt;1,J8&gt;5)</formula>
    </cfRule>
  </conditionalFormatting>
  <conditionalFormatting sqref="J9">
    <cfRule type="expression" dxfId="728" priority="30" stopIfTrue="1">
      <formula>OR(J9&lt;2,AND(J9&gt;3,J9&lt;14),J9&gt;14)</formula>
    </cfRule>
  </conditionalFormatting>
  <conditionalFormatting sqref="J10">
    <cfRule type="expression" dxfId="727" priority="28" stopIfTrue="1">
      <formula>OR(AND(J6=5,J10&lt;1),AND(J6=5,J10&gt;2),AND(J6&lt;5,J10=1),AND(J6&gt;5,J10=2),AND(J6&lt;5,J10=2),AND(J6&gt;5,J10=1))</formula>
    </cfRule>
    <cfRule type="expression" dxfId="726" priority="29" stopIfTrue="1">
      <formula>OR(AND(J10&gt;0,J10&lt;1),J10&gt;2)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H27"/>
  <sheetViews>
    <sheetView workbookViewId="0">
      <selection sqref="A1:E27"/>
    </sheetView>
  </sheetViews>
  <sheetFormatPr defaultRowHeight="15"/>
  <cols>
    <col min="1" max="1" width="1.85546875" style="52" customWidth="1"/>
    <col min="2" max="2" width="65.85546875" style="52" customWidth="1"/>
    <col min="3" max="3" width="9.140625" style="52"/>
    <col min="4" max="4" width="13.140625" style="52" customWidth="1"/>
    <col min="5" max="5" width="14" style="52" customWidth="1"/>
    <col min="6" max="6" width="4.28515625" style="52" customWidth="1"/>
    <col min="7" max="7" width="5.28515625" style="52" customWidth="1"/>
    <col min="8" max="8" width="6.28515625" style="52" customWidth="1"/>
    <col min="9" max="16384" width="9.140625" style="52"/>
  </cols>
  <sheetData>
    <row r="2" spans="1:8" ht="34.5" customHeight="1">
      <c r="A2" s="3"/>
      <c r="B2" s="321" t="s">
        <v>416</v>
      </c>
      <c r="C2" s="321"/>
      <c r="D2" s="321"/>
      <c r="E2" s="321"/>
    </row>
    <row r="3" spans="1:8" ht="15.75">
      <c r="A3" s="3"/>
      <c r="B3" s="375" t="s">
        <v>144</v>
      </c>
      <c r="C3" s="375"/>
      <c r="D3" s="375"/>
      <c r="E3" s="375"/>
      <c r="H3" s="35"/>
    </row>
    <row r="4" spans="1:8" ht="9.75" customHeight="1">
      <c r="A4" s="3"/>
      <c r="B4" s="141"/>
      <c r="C4" s="141"/>
      <c r="D4" s="141"/>
      <c r="E4" s="141"/>
      <c r="H4" s="35"/>
    </row>
    <row r="5" spans="1:8" ht="25.5" customHeight="1">
      <c r="A5" s="143"/>
      <c r="B5" s="136" t="s">
        <v>76</v>
      </c>
      <c r="C5" s="139" t="s">
        <v>272</v>
      </c>
      <c r="D5" s="144" t="s">
        <v>343</v>
      </c>
      <c r="E5" s="69" t="s">
        <v>415</v>
      </c>
      <c r="G5" s="137"/>
      <c r="H5" s="138"/>
    </row>
    <row r="6" spans="1:8">
      <c r="A6" s="143"/>
      <c r="B6" s="135" t="s">
        <v>14</v>
      </c>
      <c r="C6" s="134" t="s">
        <v>15</v>
      </c>
      <c r="D6" s="134">
        <v>3</v>
      </c>
      <c r="E6" s="59">
        <v>4</v>
      </c>
      <c r="G6" s="142"/>
      <c r="H6" s="138"/>
    </row>
    <row r="7" spans="1:8">
      <c r="A7" s="143"/>
      <c r="B7" s="78" t="s">
        <v>414</v>
      </c>
      <c r="C7" s="11" t="s">
        <v>413</v>
      </c>
      <c r="D7" s="76">
        <f>D8+D9+D22+D25</f>
        <v>1</v>
      </c>
      <c r="E7" s="76">
        <f>E8+E9+E22+E25</f>
        <v>1</v>
      </c>
      <c r="G7" s="140"/>
      <c r="H7" s="360"/>
    </row>
    <row r="8" spans="1:8" ht="26.25" customHeight="1">
      <c r="A8" s="143"/>
      <c r="B8" s="130" t="s">
        <v>412</v>
      </c>
      <c r="C8" s="66" t="s">
        <v>411</v>
      </c>
      <c r="D8" s="16"/>
      <c r="E8" s="16"/>
      <c r="G8" s="140"/>
      <c r="H8" s="360"/>
    </row>
    <row r="9" spans="1:8">
      <c r="A9" s="143"/>
      <c r="B9" s="80" t="s">
        <v>410</v>
      </c>
      <c r="C9" s="11" t="s">
        <v>409</v>
      </c>
      <c r="D9" s="76">
        <f>D10+D11+D12+D13+D14+D15+D16+D17+D18+D19+D20+D21</f>
        <v>1</v>
      </c>
      <c r="E9" s="76">
        <f>E10+E11+E12+E13+E14+E15+E16+E17+E18+E19+E20+E21</f>
        <v>1</v>
      </c>
      <c r="G9" s="140"/>
      <c r="H9" s="140"/>
    </row>
    <row r="10" spans="1:8" ht="25.5">
      <c r="A10" s="143"/>
      <c r="B10" s="130" t="s">
        <v>246</v>
      </c>
      <c r="C10" s="66" t="s">
        <v>408</v>
      </c>
      <c r="D10" s="16"/>
      <c r="E10" s="16"/>
      <c r="G10" s="140"/>
      <c r="H10" s="140"/>
    </row>
    <row r="11" spans="1:8">
      <c r="A11" s="143"/>
      <c r="B11" s="80" t="s">
        <v>244</v>
      </c>
      <c r="C11" s="11" t="s">
        <v>407</v>
      </c>
      <c r="D11" s="16"/>
      <c r="E11" s="16"/>
      <c r="G11" s="140"/>
      <c r="H11" s="140"/>
    </row>
    <row r="12" spans="1:8">
      <c r="A12" s="143"/>
      <c r="B12" s="80" t="s">
        <v>242</v>
      </c>
      <c r="C12" s="11" t="s">
        <v>406</v>
      </c>
      <c r="D12" s="16">
        <v>1</v>
      </c>
      <c r="E12" s="16">
        <v>1</v>
      </c>
      <c r="G12" s="140"/>
      <c r="H12" s="140"/>
    </row>
    <row r="13" spans="1:8">
      <c r="A13" s="143"/>
      <c r="B13" s="80" t="s">
        <v>240</v>
      </c>
      <c r="C13" s="11" t="s">
        <v>405</v>
      </c>
      <c r="D13" s="16"/>
      <c r="E13" s="16"/>
      <c r="G13" s="140"/>
      <c r="H13" s="140"/>
    </row>
    <row r="14" spans="1:8">
      <c r="A14" s="143"/>
      <c r="B14" s="80" t="s">
        <v>238</v>
      </c>
      <c r="C14" s="11" t="s">
        <v>404</v>
      </c>
      <c r="D14" s="16"/>
      <c r="E14" s="16"/>
      <c r="G14" s="140"/>
      <c r="H14" s="140"/>
    </row>
    <row r="15" spans="1:8">
      <c r="A15" s="143"/>
      <c r="B15" s="80" t="s">
        <v>236</v>
      </c>
      <c r="C15" s="11" t="s">
        <v>403</v>
      </c>
      <c r="D15" s="16"/>
      <c r="E15" s="16"/>
      <c r="G15" s="140"/>
      <c r="H15" s="140"/>
    </row>
    <row r="16" spans="1:8">
      <c r="A16" s="143"/>
      <c r="B16" s="80" t="s">
        <v>234</v>
      </c>
      <c r="C16" s="11" t="s">
        <v>402</v>
      </c>
      <c r="D16" s="16"/>
      <c r="E16" s="16"/>
      <c r="G16" s="140"/>
      <c r="H16" s="140"/>
    </row>
    <row r="17" spans="1:8">
      <c r="A17" s="143"/>
      <c r="B17" s="80" t="s">
        <v>232</v>
      </c>
      <c r="C17" s="11" t="s">
        <v>401</v>
      </c>
      <c r="D17" s="16"/>
      <c r="E17" s="16"/>
      <c r="G17" s="140"/>
      <c r="H17" s="140"/>
    </row>
    <row r="18" spans="1:8">
      <c r="A18" s="143"/>
      <c r="B18" s="80" t="s">
        <v>230</v>
      </c>
      <c r="C18" s="11" t="s">
        <v>400</v>
      </c>
      <c r="D18" s="16"/>
      <c r="E18" s="16"/>
      <c r="G18" s="140"/>
      <c r="H18" s="140"/>
    </row>
    <row r="19" spans="1:8">
      <c r="A19" s="143"/>
      <c r="B19" s="80" t="s">
        <v>228</v>
      </c>
      <c r="C19" s="11" t="s">
        <v>399</v>
      </c>
      <c r="D19" s="16"/>
      <c r="E19" s="16"/>
      <c r="G19" s="140"/>
      <c r="H19" s="140"/>
    </row>
    <row r="20" spans="1:8">
      <c r="A20" s="143"/>
      <c r="B20" s="80" t="s">
        <v>226</v>
      </c>
      <c r="C20" s="11" t="s">
        <v>398</v>
      </c>
      <c r="D20" s="16"/>
      <c r="E20" s="16"/>
      <c r="G20" s="140"/>
      <c r="H20" s="140"/>
    </row>
    <row r="21" spans="1:8">
      <c r="A21" s="143"/>
      <c r="B21" s="80" t="s">
        <v>224</v>
      </c>
      <c r="C21" s="11" t="s">
        <v>397</v>
      </c>
      <c r="D21" s="16"/>
      <c r="E21" s="16"/>
      <c r="G21" s="140"/>
      <c r="H21" s="140"/>
    </row>
    <row r="22" spans="1:8">
      <c r="A22" s="143"/>
      <c r="B22" s="80" t="s">
        <v>286</v>
      </c>
      <c r="C22" s="11" t="s">
        <v>396</v>
      </c>
      <c r="D22" s="16"/>
      <c r="E22" s="16"/>
      <c r="G22" s="140"/>
      <c r="H22" s="140"/>
    </row>
    <row r="23" spans="1:8" ht="25.5">
      <c r="A23" s="143"/>
      <c r="B23" s="130" t="s">
        <v>395</v>
      </c>
      <c r="C23" s="66" t="s">
        <v>394</v>
      </c>
      <c r="D23" s="16"/>
      <c r="E23" s="16"/>
      <c r="G23" s="140"/>
      <c r="H23" s="140"/>
    </row>
    <row r="24" spans="1:8">
      <c r="A24" s="143"/>
      <c r="B24" s="80" t="s">
        <v>393</v>
      </c>
      <c r="C24" s="11" t="s">
        <v>392</v>
      </c>
      <c r="D24" s="16"/>
      <c r="E24" s="16"/>
      <c r="G24" s="140"/>
      <c r="H24" s="140"/>
    </row>
    <row r="25" spans="1:8">
      <c r="A25" s="143"/>
      <c r="B25" s="80" t="s">
        <v>216</v>
      </c>
      <c r="C25" s="11" t="s">
        <v>391</v>
      </c>
      <c r="D25" s="16"/>
      <c r="E25" s="16"/>
      <c r="G25" s="140"/>
      <c r="H25" s="140"/>
    </row>
    <row r="26" spans="1:8" ht="14.25" customHeight="1">
      <c r="A26" s="143"/>
      <c r="B26" s="80" t="s">
        <v>390</v>
      </c>
      <c r="C26" s="11" t="s">
        <v>389</v>
      </c>
      <c r="D26" s="16"/>
      <c r="E26" s="16"/>
      <c r="G26" s="140"/>
      <c r="H26" s="360"/>
    </row>
    <row r="27" spans="1:8">
      <c r="A27" s="143"/>
      <c r="B27" s="80" t="s">
        <v>388</v>
      </c>
      <c r="C27" s="11" t="s">
        <v>387</v>
      </c>
      <c r="D27" s="16"/>
      <c r="E27" s="16"/>
      <c r="G27" s="142"/>
      <c r="H27" s="360"/>
    </row>
  </sheetData>
  <mergeCells count="4">
    <mergeCell ref="B2:E2"/>
    <mergeCell ref="B3:E3"/>
    <mergeCell ref="H7:H8"/>
    <mergeCell ref="H26:H27"/>
  </mergeCells>
  <conditionalFormatting sqref="D7">
    <cfRule type="expression" dxfId="191" priority="22" stopIfTrue="1">
      <formula>D7&lt;E7</formula>
    </cfRule>
  </conditionalFormatting>
  <conditionalFormatting sqref="D9">
    <cfRule type="expression" dxfId="190" priority="21" stopIfTrue="1">
      <formula>D9&lt;E9</formula>
    </cfRule>
  </conditionalFormatting>
  <conditionalFormatting sqref="D8">
    <cfRule type="expression" dxfId="189" priority="20" stopIfTrue="1">
      <formula>D8&lt;E8</formula>
    </cfRule>
  </conditionalFormatting>
  <conditionalFormatting sqref="D10">
    <cfRule type="expression" dxfId="188" priority="19" stopIfTrue="1">
      <formula>D10&lt;E10</formula>
    </cfRule>
  </conditionalFormatting>
  <conditionalFormatting sqref="D11">
    <cfRule type="expression" dxfId="187" priority="18" stopIfTrue="1">
      <formula>D11&lt;E11</formula>
    </cfRule>
  </conditionalFormatting>
  <conditionalFormatting sqref="D12">
    <cfRule type="expression" dxfId="186" priority="17" stopIfTrue="1">
      <formula>D12&lt;E12</formula>
    </cfRule>
  </conditionalFormatting>
  <conditionalFormatting sqref="D13">
    <cfRule type="expression" dxfId="185" priority="16" stopIfTrue="1">
      <formula>D13&lt;E13</formula>
    </cfRule>
  </conditionalFormatting>
  <conditionalFormatting sqref="D14">
    <cfRule type="expression" dxfId="184" priority="15" stopIfTrue="1">
      <formula>D14&lt;E14</formula>
    </cfRule>
  </conditionalFormatting>
  <conditionalFormatting sqref="D15">
    <cfRule type="expression" dxfId="183" priority="14" stopIfTrue="1">
      <formula>D15&lt;E15</formula>
    </cfRule>
  </conditionalFormatting>
  <conditionalFormatting sqref="D16">
    <cfRule type="expression" dxfId="182" priority="13" stopIfTrue="1">
      <formula>D16&lt;E16</formula>
    </cfRule>
  </conditionalFormatting>
  <conditionalFormatting sqref="D17">
    <cfRule type="expression" dxfId="181" priority="12" stopIfTrue="1">
      <formula>D17&lt;E17</formula>
    </cfRule>
  </conditionalFormatting>
  <conditionalFormatting sqref="D18">
    <cfRule type="expression" dxfId="180" priority="11" stopIfTrue="1">
      <formula>D18&lt;E18</formula>
    </cfRule>
  </conditionalFormatting>
  <conditionalFormatting sqref="D19">
    <cfRule type="expression" dxfId="179" priority="10" stopIfTrue="1">
      <formula>D19&lt;E19</formula>
    </cfRule>
  </conditionalFormatting>
  <conditionalFormatting sqref="D20">
    <cfRule type="expression" dxfId="178" priority="9" stopIfTrue="1">
      <formula>D20&lt;E20</formula>
    </cfRule>
  </conditionalFormatting>
  <conditionalFormatting sqref="D21">
    <cfRule type="expression" dxfId="177" priority="8" stopIfTrue="1">
      <formula>D21&lt;E21</formula>
    </cfRule>
  </conditionalFormatting>
  <conditionalFormatting sqref="D22">
    <cfRule type="expression" dxfId="176" priority="7" stopIfTrue="1">
      <formula>OR(D22&lt;E22,D22&lt;D23+D24)</formula>
    </cfRule>
  </conditionalFormatting>
  <conditionalFormatting sqref="D23">
    <cfRule type="expression" dxfId="175" priority="6" stopIfTrue="1">
      <formula>D23&lt;E23</formula>
    </cfRule>
  </conditionalFormatting>
  <conditionalFormatting sqref="D24">
    <cfRule type="expression" dxfId="174" priority="5" stopIfTrue="1">
      <formula>D24&lt;E24</formula>
    </cfRule>
  </conditionalFormatting>
  <conditionalFormatting sqref="D25">
    <cfRule type="expression" dxfId="173" priority="4" stopIfTrue="1">
      <formula>D25&lt;E25</formula>
    </cfRule>
  </conditionalFormatting>
  <conditionalFormatting sqref="D26">
    <cfRule type="expression" dxfId="172" priority="3" stopIfTrue="1">
      <formula>D26&lt;E26</formula>
    </cfRule>
  </conditionalFormatting>
  <conditionalFormatting sqref="D27">
    <cfRule type="expression" dxfId="171" priority="2" stopIfTrue="1">
      <formula>D27&lt;E27</formula>
    </cfRule>
  </conditionalFormatting>
  <conditionalFormatting sqref="E22">
    <cfRule type="expression" dxfId="170" priority="1" stopIfTrue="1">
      <formula>E22&lt;E23+E24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B20"/>
  <sheetViews>
    <sheetView workbookViewId="0">
      <pane xSplit="6" ySplit="7" topLeftCell="L8" activePane="bottomRight" state="frozen"/>
      <selection pane="topRight" activeCell="E1" sqref="E1"/>
      <selection pane="bottomLeft" activeCell="A8" sqref="A8"/>
      <selection pane="bottomRight" sqref="A1:AB12"/>
    </sheetView>
  </sheetViews>
  <sheetFormatPr defaultColWidth="10.28515625" defaultRowHeight="15"/>
  <cols>
    <col min="1" max="1" width="1.28515625" style="52" customWidth="1"/>
    <col min="2" max="2" width="16.28515625" style="52" customWidth="1"/>
    <col min="3" max="3" width="25.28515625" style="52" customWidth="1"/>
    <col min="4" max="4" width="19.42578125" style="52" customWidth="1"/>
    <col min="5" max="5" width="34.28515625" style="52" customWidth="1"/>
    <col min="6" max="6" width="7" style="52" customWidth="1"/>
    <col min="7" max="21" width="10.28515625" style="52"/>
    <col min="22" max="22" width="11.7109375" style="52" customWidth="1"/>
    <col min="23" max="16384" width="10.28515625" style="52"/>
  </cols>
  <sheetData>
    <row r="2" spans="1:28" ht="15.75">
      <c r="B2" s="163">
        <f>IF(B3=5,1,IF(B3=2,1,IF(B3=17,1,0)))</f>
        <v>1</v>
      </c>
      <c r="C2" s="163"/>
      <c r="D2" s="163"/>
      <c r="E2" s="303" t="s">
        <v>458</v>
      </c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  <c r="R2" s="303"/>
      <c r="S2" s="303"/>
      <c r="T2" s="303"/>
      <c r="U2" s="303"/>
      <c r="V2" s="303"/>
      <c r="W2" s="303"/>
      <c r="X2" s="303"/>
      <c r="Y2" s="303"/>
      <c r="Z2" s="303"/>
      <c r="AA2" s="303"/>
      <c r="AB2" s="303"/>
    </row>
    <row r="3" spans="1:28" ht="48" customHeight="1">
      <c r="B3" s="162">
        <v>5</v>
      </c>
      <c r="C3" s="162"/>
      <c r="D3" s="162"/>
      <c r="E3" s="375" t="s">
        <v>457</v>
      </c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</row>
    <row r="4" spans="1:28" ht="43.5" customHeight="1">
      <c r="B4" s="3"/>
      <c r="C4" s="3"/>
      <c r="D4" s="3"/>
      <c r="E4" s="3"/>
      <c r="F4" s="3"/>
      <c r="G4" s="412" t="str">
        <f>IF(B3="","Пересчитайте отчет!!!",IF(B3=0,"Нужно пересчитать Паспорт учреждения на 01.01.2024!!!",IF(B2=0,IF(SUM(H8:AB8)=0,"","ВНИМАНИЕ!!! Раздел заполняет только организация с типом 2,5,17 "),IF(SUM(H8:AB8)=0,"Заполните раздел",""))))</f>
        <v/>
      </c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3"/>
      <c r="Y4" s="3"/>
      <c r="Z4" s="3"/>
      <c r="AA4" s="3"/>
      <c r="AB4" s="3"/>
    </row>
    <row r="5" spans="1:28" ht="15" customHeight="1">
      <c r="A5" s="156"/>
      <c r="B5" s="413" t="s">
        <v>344</v>
      </c>
      <c r="C5" s="413"/>
      <c r="D5" s="413"/>
      <c r="E5" s="413"/>
      <c r="F5" s="404" t="s">
        <v>456</v>
      </c>
      <c r="G5" s="415" t="s">
        <v>343</v>
      </c>
      <c r="H5" s="404" t="s">
        <v>455</v>
      </c>
      <c r="I5" s="404" t="s">
        <v>454</v>
      </c>
      <c r="J5" s="371" t="s">
        <v>453</v>
      </c>
      <c r="K5" s="404" t="s">
        <v>452</v>
      </c>
      <c r="L5" s="404" t="s">
        <v>451</v>
      </c>
      <c r="M5" s="404" t="s">
        <v>450</v>
      </c>
      <c r="N5" s="404" t="s">
        <v>449</v>
      </c>
      <c r="O5" s="404" t="s">
        <v>448</v>
      </c>
      <c r="P5" s="404" t="s">
        <v>447</v>
      </c>
      <c r="Q5" s="404" t="s">
        <v>446</v>
      </c>
      <c r="R5" s="404" t="s">
        <v>445</v>
      </c>
      <c r="S5" s="371" t="s">
        <v>444</v>
      </c>
      <c r="T5" s="410" t="s">
        <v>443</v>
      </c>
      <c r="U5" s="411"/>
      <c r="V5" s="411"/>
      <c r="W5" s="411"/>
      <c r="X5" s="411"/>
      <c r="Y5" s="411"/>
      <c r="Z5" s="411"/>
      <c r="AA5" s="411"/>
      <c r="AB5" s="405" t="s">
        <v>442</v>
      </c>
    </row>
    <row r="6" spans="1:28" ht="76.5" customHeight="1">
      <c r="A6" s="156"/>
      <c r="B6" s="414"/>
      <c r="C6" s="414"/>
      <c r="D6" s="414"/>
      <c r="E6" s="414"/>
      <c r="F6" s="371"/>
      <c r="G6" s="371"/>
      <c r="H6" s="371"/>
      <c r="I6" s="371"/>
      <c r="J6" s="371"/>
      <c r="K6" s="371"/>
      <c r="L6" s="371"/>
      <c r="M6" s="371"/>
      <c r="N6" s="371"/>
      <c r="O6" s="371"/>
      <c r="P6" s="371"/>
      <c r="Q6" s="371"/>
      <c r="R6" s="371"/>
      <c r="S6" s="371"/>
      <c r="T6" s="161" t="s">
        <v>441</v>
      </c>
      <c r="U6" s="161" t="s">
        <v>440</v>
      </c>
      <c r="V6" s="161" t="s">
        <v>439</v>
      </c>
      <c r="W6" s="145" t="s">
        <v>438</v>
      </c>
      <c r="X6" s="145" t="s">
        <v>437</v>
      </c>
      <c r="Y6" s="145" t="s">
        <v>436</v>
      </c>
      <c r="Z6" s="145" t="s">
        <v>435</v>
      </c>
      <c r="AA6" s="145" t="s">
        <v>434</v>
      </c>
      <c r="AB6" s="406"/>
    </row>
    <row r="7" spans="1:28">
      <c r="A7" s="156"/>
      <c r="B7" s="307" t="s">
        <v>14</v>
      </c>
      <c r="C7" s="307"/>
      <c r="D7" s="307"/>
      <c r="E7" s="307"/>
      <c r="F7" s="94" t="s">
        <v>15</v>
      </c>
      <c r="G7" s="94">
        <v>3</v>
      </c>
      <c r="H7" s="94">
        <v>4</v>
      </c>
      <c r="I7" s="94">
        <v>5</v>
      </c>
      <c r="J7" s="94">
        <v>6</v>
      </c>
      <c r="K7" s="94">
        <v>7</v>
      </c>
      <c r="L7" s="94">
        <v>8</v>
      </c>
      <c r="M7" s="94">
        <v>9</v>
      </c>
      <c r="N7" s="94">
        <v>10</v>
      </c>
      <c r="O7" s="94">
        <v>11</v>
      </c>
      <c r="P7" s="94">
        <v>12</v>
      </c>
      <c r="Q7" s="94">
        <v>13</v>
      </c>
      <c r="R7" s="94">
        <v>14</v>
      </c>
      <c r="S7" s="94">
        <v>15</v>
      </c>
      <c r="T7" s="94">
        <v>16</v>
      </c>
      <c r="U7" s="94">
        <v>17</v>
      </c>
      <c r="V7" s="94">
        <v>18</v>
      </c>
      <c r="W7" s="94">
        <v>19</v>
      </c>
      <c r="X7" s="94">
        <v>20</v>
      </c>
      <c r="Y7" s="94">
        <v>21</v>
      </c>
      <c r="Z7" s="94">
        <v>22</v>
      </c>
      <c r="AA7" s="94">
        <v>23</v>
      </c>
      <c r="AB7" s="94">
        <v>24</v>
      </c>
    </row>
    <row r="8" spans="1:28" ht="24" customHeight="1">
      <c r="A8" s="156"/>
      <c r="B8" s="407" t="s">
        <v>433</v>
      </c>
      <c r="C8" s="408"/>
      <c r="D8" s="408"/>
      <c r="E8" s="409"/>
      <c r="F8" s="87" t="s">
        <v>432</v>
      </c>
      <c r="G8" s="154">
        <v>1</v>
      </c>
      <c r="H8" s="154">
        <v>1</v>
      </c>
      <c r="I8" s="154">
        <v>1</v>
      </c>
      <c r="J8" s="154">
        <v>1</v>
      </c>
      <c r="K8" s="154">
        <v>1</v>
      </c>
      <c r="L8" s="154">
        <v>0</v>
      </c>
      <c r="M8" s="154">
        <v>0</v>
      </c>
      <c r="N8" s="154">
        <v>1</v>
      </c>
      <c r="O8" s="154">
        <v>1</v>
      </c>
      <c r="P8" s="154"/>
      <c r="Q8" s="154"/>
      <c r="R8" s="154">
        <v>1</v>
      </c>
      <c r="S8" s="154">
        <v>1</v>
      </c>
      <c r="T8" s="154">
        <v>0</v>
      </c>
      <c r="U8" s="154">
        <v>0</v>
      </c>
      <c r="V8" s="154">
        <v>0</v>
      </c>
      <c r="W8" s="154">
        <v>0</v>
      </c>
      <c r="X8" s="154">
        <v>0</v>
      </c>
      <c r="Y8" s="154">
        <v>0</v>
      </c>
      <c r="Z8" s="154">
        <v>0</v>
      </c>
      <c r="AA8" s="154">
        <v>0</v>
      </c>
      <c r="AB8" s="154">
        <v>0</v>
      </c>
    </row>
    <row r="9" spans="1:28">
      <c r="A9" s="156"/>
      <c r="B9" s="164"/>
      <c r="C9" s="165"/>
      <c r="D9" s="165"/>
      <c r="E9" s="165"/>
      <c r="F9" s="166"/>
      <c r="G9" s="166" t="s">
        <v>429</v>
      </c>
      <c r="H9" s="167"/>
      <c r="I9" s="167"/>
      <c r="J9" s="167"/>
      <c r="K9" s="167"/>
      <c r="L9" s="168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9"/>
    </row>
    <row r="10" spans="1:28" hidden="1">
      <c r="A10" s="156"/>
      <c r="B10" s="160"/>
      <c r="C10" s="160"/>
      <c r="D10" s="160"/>
      <c r="E10" s="159"/>
      <c r="F10" s="8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7"/>
    </row>
    <row r="11" spans="1:28" ht="21.75" customHeight="1">
      <c r="A11" s="156"/>
      <c r="B11" s="407" t="s">
        <v>431</v>
      </c>
      <c r="C11" s="408"/>
      <c r="D11" s="408"/>
      <c r="E11" s="409"/>
      <c r="F11" s="155" t="s">
        <v>430</v>
      </c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</row>
    <row r="12" spans="1:28">
      <c r="B12" s="164"/>
      <c r="C12" s="165"/>
      <c r="D12" s="165"/>
      <c r="E12" s="165"/>
      <c r="F12" s="166"/>
      <c r="G12" s="166" t="s">
        <v>429</v>
      </c>
      <c r="H12" s="167"/>
      <c r="I12" s="167"/>
      <c r="J12" s="167"/>
      <c r="K12" s="167"/>
      <c r="L12" s="168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9"/>
    </row>
    <row r="13" spans="1:28" hidden="1">
      <c r="B13" s="153"/>
      <c r="C13" s="153"/>
      <c r="D13" s="153"/>
      <c r="E13" s="152"/>
      <c r="F13" s="74"/>
      <c r="G13" s="74"/>
      <c r="H13" s="150"/>
      <c r="I13" s="150"/>
      <c r="J13" s="150"/>
      <c r="K13" s="150"/>
      <c r="L13" s="151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49"/>
    </row>
    <row r="14" spans="1:28">
      <c r="M14" s="148"/>
    </row>
    <row r="15" spans="1:28">
      <c r="F15" s="147" t="s">
        <v>428</v>
      </c>
      <c r="G15" s="403" t="s">
        <v>427</v>
      </c>
      <c r="H15" s="403"/>
      <c r="I15" s="403"/>
      <c r="J15" s="403"/>
      <c r="K15" s="403"/>
      <c r="L15" s="403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</row>
    <row r="16" spans="1:28" ht="25.5" customHeight="1">
      <c r="F16" s="146" t="s">
        <v>426</v>
      </c>
      <c r="G16" s="403" t="s">
        <v>425</v>
      </c>
      <c r="H16" s="403"/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</row>
    <row r="17" spans="6:28" ht="24.75" customHeight="1">
      <c r="F17" s="146" t="s">
        <v>424</v>
      </c>
      <c r="G17" s="403" t="s">
        <v>423</v>
      </c>
      <c r="H17" s="403"/>
      <c r="I17" s="403"/>
      <c r="J17" s="403"/>
      <c r="K17" s="403"/>
      <c r="L17" s="403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</row>
    <row r="18" spans="6:28">
      <c r="F18" s="146" t="s">
        <v>422</v>
      </c>
      <c r="G18" s="403" t="s">
        <v>421</v>
      </c>
      <c r="H18" s="403"/>
      <c r="I18" s="403"/>
      <c r="J18" s="403"/>
      <c r="K18" s="403"/>
      <c r="L18" s="403"/>
      <c r="M18" s="403"/>
      <c r="N18" s="403"/>
      <c r="O18" s="403"/>
      <c r="P18" s="403"/>
      <c r="Q18" s="403"/>
      <c r="R18" s="403"/>
      <c r="S18" s="403"/>
      <c r="T18" s="403"/>
      <c r="U18" s="403"/>
      <c r="V18" s="403"/>
      <c r="W18" s="403"/>
      <c r="X18" s="403"/>
      <c r="Y18" s="403"/>
      <c r="Z18" s="403"/>
      <c r="AA18" s="403"/>
      <c r="AB18" s="403"/>
    </row>
    <row r="19" spans="6:28">
      <c r="F19" s="146" t="s">
        <v>420</v>
      </c>
      <c r="G19" s="403" t="s">
        <v>419</v>
      </c>
      <c r="H19" s="403"/>
      <c r="I19" s="403"/>
      <c r="J19" s="403"/>
      <c r="K19" s="403"/>
      <c r="L19" s="403"/>
      <c r="M19" s="403"/>
      <c r="N19" s="403"/>
      <c r="O19" s="403"/>
      <c r="P19" s="403"/>
      <c r="Q19" s="403"/>
      <c r="R19" s="403"/>
      <c r="S19" s="403"/>
      <c r="T19" s="403"/>
      <c r="U19" s="403"/>
      <c r="V19" s="403"/>
      <c r="W19" s="403"/>
      <c r="X19" s="403"/>
      <c r="Y19" s="403"/>
      <c r="Z19" s="403"/>
      <c r="AA19" s="403"/>
      <c r="AB19" s="403"/>
    </row>
    <row r="20" spans="6:28">
      <c r="F20" s="146" t="s">
        <v>418</v>
      </c>
      <c r="G20" s="403" t="s">
        <v>417</v>
      </c>
      <c r="H20" s="403"/>
      <c r="I20" s="403"/>
      <c r="J20" s="403"/>
      <c r="K20" s="403"/>
      <c r="L20" s="403"/>
      <c r="M20" s="403"/>
      <c r="N20" s="403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</row>
  </sheetData>
  <mergeCells count="29">
    <mergeCell ref="B11:E11"/>
    <mergeCell ref="E2:AB2"/>
    <mergeCell ref="E3:AB3"/>
    <mergeCell ref="G16:AB16"/>
    <mergeCell ref="G17:AB17"/>
    <mergeCell ref="B8:E8"/>
    <mergeCell ref="T5:AA5"/>
    <mergeCell ref="G4:W4"/>
    <mergeCell ref="K5:K6"/>
    <mergeCell ref="L5:L6"/>
    <mergeCell ref="B5:E6"/>
    <mergeCell ref="F5:F6"/>
    <mergeCell ref="G5:G6"/>
    <mergeCell ref="I5:I6"/>
    <mergeCell ref="B7:E7"/>
    <mergeCell ref="G20:AB20"/>
    <mergeCell ref="G15:AB15"/>
    <mergeCell ref="S5:S6"/>
    <mergeCell ref="M5:M6"/>
    <mergeCell ref="N5:N6"/>
    <mergeCell ref="O5:O6"/>
    <mergeCell ref="P5:P6"/>
    <mergeCell ref="Q5:Q6"/>
    <mergeCell ref="H5:H6"/>
    <mergeCell ref="J5:J6"/>
    <mergeCell ref="G19:AB19"/>
    <mergeCell ref="R5:R6"/>
    <mergeCell ref="G18:AB18"/>
    <mergeCell ref="AB5:AB6"/>
  </mergeCells>
  <pageMargins left="0.70866141732283472" right="0.70866141732283472" top="0.74803149606299213" bottom="0.74803149606299213" header="0.31496062992125984" footer="0.31496062992125984"/>
  <pageSetup paperSize="9" scale="39" orientation="landscape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12"/>
  <sheetViews>
    <sheetView workbookViewId="0">
      <selection sqref="A1:M8"/>
    </sheetView>
  </sheetViews>
  <sheetFormatPr defaultRowHeight="15"/>
  <cols>
    <col min="1" max="1" width="1.28515625" style="4" customWidth="1"/>
    <col min="2" max="2" width="0" style="4" hidden="1" customWidth="1"/>
    <col min="3" max="3" width="16.85546875" style="4" customWidth="1"/>
    <col min="4" max="4" width="9.140625" style="4"/>
    <col min="5" max="5" width="23.42578125" style="4" customWidth="1"/>
    <col min="6" max="12" width="12.5703125" style="4" customWidth="1"/>
    <col min="13" max="13" width="13.85546875" style="4" customWidth="1"/>
    <col min="14" max="16384" width="9.140625" style="4"/>
  </cols>
  <sheetData>
    <row r="1" spans="2:14" ht="11.25" customHeight="1"/>
    <row r="2" spans="2:14" ht="25.5" customHeight="1">
      <c r="B2" s="184">
        <f>IF(B3=5,1,IF(B3=2,1,IF(B3=17,1,0)))</f>
        <v>1</v>
      </c>
      <c r="C2" s="419" t="s">
        <v>471</v>
      </c>
      <c r="D2" s="420"/>
      <c r="E2" s="420"/>
      <c r="F2" s="420"/>
      <c r="G2" s="420"/>
      <c r="H2" s="420"/>
      <c r="I2" s="420"/>
      <c r="J2" s="420"/>
      <c r="K2" s="420"/>
      <c r="L2" s="420"/>
      <c r="M2" s="420"/>
    </row>
    <row r="3" spans="2:14" ht="47.25" customHeight="1">
      <c r="B3" s="183">
        <v>5</v>
      </c>
      <c r="C3" s="375" t="s">
        <v>470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182"/>
    </row>
    <row r="4" spans="2:14" ht="18.75" customHeight="1">
      <c r="B4" s="181">
        <f>SUM(F8:M9)</f>
        <v>15</v>
      </c>
      <c r="C4" s="421" t="str">
        <f>IF(B3="","Пересчитайте отчет!!!",IF(B3=0,"Нужно пересчитать Паспорт учреждения на 01.01.2024!!!",IF(B2=0,IF(B4=0,"","ВНИМАНИЕ!!! Раздел заполняет только организация с типом 2,5,17 "),IF(B4=0,"Заполните раздел",""))))</f>
        <v/>
      </c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2:14" ht="60" customHeight="1">
      <c r="B5" s="180"/>
      <c r="C5" s="417" t="s">
        <v>344</v>
      </c>
      <c r="D5" s="371" t="s">
        <v>272</v>
      </c>
      <c r="E5" s="173" t="s">
        <v>469</v>
      </c>
      <c r="F5" s="372" t="s">
        <v>468</v>
      </c>
      <c r="G5" s="372"/>
      <c r="H5" s="372"/>
      <c r="I5" s="372"/>
      <c r="J5" s="372"/>
      <c r="K5" s="372"/>
      <c r="L5" s="372"/>
      <c r="M5" s="372"/>
    </row>
    <row r="6" spans="2:14" ht="18.75" customHeight="1">
      <c r="B6" s="180"/>
      <c r="C6" s="418"/>
      <c r="D6" s="372"/>
      <c r="E6" s="174" t="s">
        <v>467</v>
      </c>
      <c r="F6" s="171" t="s">
        <v>466</v>
      </c>
      <c r="G6" s="171" t="s">
        <v>465</v>
      </c>
      <c r="H6" s="171" t="s">
        <v>464</v>
      </c>
      <c r="I6" s="171" t="s">
        <v>463</v>
      </c>
      <c r="J6" s="171" t="s">
        <v>462</v>
      </c>
      <c r="K6" s="171" t="s">
        <v>461</v>
      </c>
      <c r="L6" s="171" t="s">
        <v>460</v>
      </c>
      <c r="M6" s="170" t="s">
        <v>459</v>
      </c>
    </row>
    <row r="7" spans="2:14">
      <c r="B7" s="180"/>
      <c r="C7" s="179" t="s">
        <v>14</v>
      </c>
      <c r="D7" s="94" t="s">
        <v>15</v>
      </c>
      <c r="E7" s="94">
        <v>3</v>
      </c>
      <c r="F7" s="94">
        <v>4</v>
      </c>
      <c r="G7" s="94">
        <v>5</v>
      </c>
      <c r="H7" s="94">
        <v>6</v>
      </c>
      <c r="I7" s="94">
        <v>7</v>
      </c>
      <c r="J7" s="94">
        <v>8</v>
      </c>
      <c r="K7" s="94">
        <v>9</v>
      </c>
      <c r="L7" s="94">
        <v>10</v>
      </c>
      <c r="M7" s="94">
        <v>11</v>
      </c>
    </row>
    <row r="8" spans="2:14">
      <c r="B8" s="175"/>
      <c r="C8" s="178"/>
      <c r="D8" s="172"/>
      <c r="E8" s="177" t="s">
        <v>743</v>
      </c>
      <c r="F8" s="176">
        <v>2</v>
      </c>
      <c r="G8" s="176">
        <v>2</v>
      </c>
      <c r="H8" s="176">
        <v>2</v>
      </c>
      <c r="I8" s="176">
        <v>2</v>
      </c>
      <c r="J8" s="176">
        <v>1</v>
      </c>
      <c r="K8" s="176">
        <v>2</v>
      </c>
      <c r="L8" s="176">
        <v>2</v>
      </c>
      <c r="M8" s="176">
        <v>2</v>
      </c>
    </row>
    <row r="9" spans="2:14" hidden="1">
      <c r="B9" s="175"/>
      <c r="C9" s="78"/>
      <c r="D9" s="87"/>
      <c r="E9" s="87"/>
      <c r="F9" s="94"/>
      <c r="G9" s="94"/>
      <c r="H9" s="94"/>
      <c r="I9" s="94"/>
      <c r="J9" s="94"/>
      <c r="K9" s="94"/>
      <c r="L9" s="94"/>
      <c r="M9" s="94"/>
    </row>
    <row r="12" spans="2:14" ht="15.75" customHeight="1">
      <c r="C12" s="416"/>
      <c r="D12" s="416"/>
      <c r="E12" s="416"/>
      <c r="F12" s="416"/>
      <c r="G12" s="416"/>
      <c r="H12" s="416"/>
      <c r="I12" s="416"/>
      <c r="J12" s="416"/>
      <c r="K12" s="416"/>
      <c r="L12" s="416"/>
      <c r="M12" s="416"/>
    </row>
  </sheetData>
  <mergeCells count="7">
    <mergeCell ref="C12:M12"/>
    <mergeCell ref="D5:D6"/>
    <mergeCell ref="F5:M5"/>
    <mergeCell ref="C5:C6"/>
    <mergeCell ref="C2:M2"/>
    <mergeCell ref="C3:M3"/>
    <mergeCell ref="C4:M4"/>
  </mergeCells>
  <pageMargins left="0.70866141732283472" right="0.70866141732283472" top="0.74803149606299213" bottom="0.74803149606299213" header="0.31496062992125984" footer="0.31496062992125984"/>
  <pageSetup paperSize="9" scale="80" orientation="landscape" cellComments="asDisplayed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B1:G33"/>
  <sheetViews>
    <sheetView workbookViewId="0">
      <selection activeCell="F16" sqref="F16"/>
    </sheetView>
  </sheetViews>
  <sheetFormatPr defaultRowHeight="15"/>
  <cols>
    <col min="1" max="1" width="2" style="4" customWidth="1"/>
    <col min="2" max="2" width="7.42578125" style="4" hidden="1" customWidth="1"/>
    <col min="3" max="3" width="43" style="4" customWidth="1"/>
    <col min="4" max="4" width="6.140625" style="4" customWidth="1"/>
    <col min="5" max="5" width="20.7109375" style="4" customWidth="1"/>
    <col min="6" max="6" width="18.7109375" style="4" customWidth="1"/>
    <col min="7" max="7" width="18.140625" style="4" customWidth="1"/>
    <col min="8" max="16384" width="9.140625" style="4"/>
  </cols>
  <sheetData>
    <row r="1" spans="2:7" ht="8.25" customHeight="1">
      <c r="B1" s="52"/>
      <c r="C1" s="52"/>
      <c r="D1" s="52"/>
      <c r="E1" s="52"/>
      <c r="F1" s="52"/>
      <c r="G1" s="52"/>
    </row>
    <row r="2" spans="2:7" ht="17.25" customHeight="1">
      <c r="B2" s="162">
        <f>IF(B3=5,1,IF(B3=2,1,IF(B3=17,1,0)))</f>
        <v>1</v>
      </c>
      <c r="C2" s="420" t="s">
        <v>523</v>
      </c>
      <c r="D2" s="420"/>
      <c r="E2" s="420"/>
      <c r="F2" s="420"/>
      <c r="G2" s="420"/>
    </row>
    <row r="3" spans="2:7" ht="15.75">
      <c r="B3" s="162">
        <v>5</v>
      </c>
      <c r="C3" s="355" t="s">
        <v>144</v>
      </c>
      <c r="D3" s="355"/>
      <c r="E3" s="355"/>
      <c r="F3" s="355"/>
      <c r="G3" s="61"/>
    </row>
    <row r="4" spans="2:7" ht="45.75" customHeight="1">
      <c r="B4" s="52"/>
      <c r="C4" s="375" t="s">
        <v>522</v>
      </c>
      <c r="D4" s="375"/>
      <c r="E4" s="375"/>
      <c r="F4" s="375"/>
      <c r="G4" s="375"/>
    </row>
    <row r="5" spans="2:7" ht="18.75" customHeight="1">
      <c r="B5" s="52"/>
      <c r="C5" s="422" t="str">
        <f>IF(B3="","Пересчитайте отчет!!!",IF(B3=0,"Нужно пересчитать Паспорт учреждения на 01.01.2024!!!",IF(B2=0,IF(SUM(E8:G29)=0,"","ВНИМАНИЕ!!! Раздел заполняет только организация с типом 2,5,17 "),IF(SUM(E8:G29)=0,"Заполните раздел",""))))</f>
        <v/>
      </c>
      <c r="D5" s="422"/>
      <c r="E5" s="422"/>
      <c r="F5" s="422"/>
      <c r="G5" s="422"/>
    </row>
    <row r="6" spans="2:7" ht="40.5" customHeight="1">
      <c r="B6" s="52"/>
      <c r="C6" s="186" t="s">
        <v>521</v>
      </c>
      <c r="D6" s="186" t="s">
        <v>90</v>
      </c>
      <c r="E6" s="186" t="s">
        <v>520</v>
      </c>
      <c r="F6" s="193" t="s">
        <v>519</v>
      </c>
      <c r="G6" s="193" t="s">
        <v>518</v>
      </c>
    </row>
    <row r="7" spans="2:7">
      <c r="B7" s="52"/>
      <c r="C7" s="185" t="s">
        <v>14</v>
      </c>
      <c r="D7" s="185" t="s">
        <v>15</v>
      </c>
      <c r="E7" s="185">
        <v>3</v>
      </c>
      <c r="F7" s="192">
        <v>4</v>
      </c>
      <c r="G7" s="192">
        <v>5</v>
      </c>
    </row>
    <row r="8" spans="2:7">
      <c r="B8" s="52"/>
      <c r="C8" s="190" t="s">
        <v>517</v>
      </c>
      <c r="D8" s="11" t="s">
        <v>516</v>
      </c>
      <c r="E8" s="20">
        <v>1</v>
      </c>
      <c r="F8" s="191">
        <v>1</v>
      </c>
      <c r="G8" s="300">
        <v>3.1</v>
      </c>
    </row>
    <row r="9" spans="2:7">
      <c r="B9" s="52"/>
      <c r="C9" s="190" t="s">
        <v>515</v>
      </c>
      <c r="D9" s="11" t="s">
        <v>514</v>
      </c>
      <c r="E9" s="20">
        <v>1</v>
      </c>
      <c r="F9" s="191">
        <v>2</v>
      </c>
      <c r="G9" s="300">
        <v>80.400000000000006</v>
      </c>
    </row>
    <row r="10" spans="2:7">
      <c r="B10" s="52"/>
      <c r="C10" s="190" t="s">
        <v>513</v>
      </c>
      <c r="D10" s="11" t="s">
        <v>512</v>
      </c>
      <c r="E10" s="20">
        <v>1</v>
      </c>
      <c r="F10" s="191">
        <v>2</v>
      </c>
      <c r="G10" s="300">
        <v>83.2</v>
      </c>
    </row>
    <row r="11" spans="2:7">
      <c r="B11" s="52"/>
      <c r="C11" s="190" t="s">
        <v>511</v>
      </c>
      <c r="D11" s="11" t="s">
        <v>510</v>
      </c>
      <c r="E11" s="20">
        <v>2</v>
      </c>
      <c r="F11" s="191">
        <v>0</v>
      </c>
      <c r="G11" s="300"/>
    </row>
    <row r="12" spans="2:7">
      <c r="B12" s="52"/>
      <c r="C12" s="190" t="s">
        <v>509</v>
      </c>
      <c r="D12" s="11" t="s">
        <v>508</v>
      </c>
      <c r="E12" s="20">
        <v>2</v>
      </c>
      <c r="F12" s="191">
        <v>0</v>
      </c>
      <c r="G12" s="300"/>
    </row>
    <row r="13" spans="2:7">
      <c r="B13" s="52"/>
      <c r="C13" s="190" t="s">
        <v>507</v>
      </c>
      <c r="D13" s="11" t="s">
        <v>506</v>
      </c>
      <c r="E13" s="20">
        <v>2</v>
      </c>
      <c r="F13" s="191">
        <v>0</v>
      </c>
      <c r="G13" s="300"/>
    </row>
    <row r="14" spans="2:7">
      <c r="B14" s="52"/>
      <c r="C14" s="190" t="s">
        <v>505</v>
      </c>
      <c r="D14" s="11" t="s">
        <v>504</v>
      </c>
      <c r="E14" s="20">
        <v>1</v>
      </c>
      <c r="F14" s="191">
        <v>1</v>
      </c>
      <c r="G14" s="300">
        <v>4</v>
      </c>
    </row>
    <row r="15" spans="2:7">
      <c r="B15" s="52"/>
      <c r="C15" s="190" t="s">
        <v>503</v>
      </c>
      <c r="D15" s="11" t="s">
        <v>502</v>
      </c>
      <c r="E15" s="20">
        <v>2</v>
      </c>
      <c r="F15" s="191">
        <v>0</v>
      </c>
      <c r="G15" s="300"/>
    </row>
    <row r="16" spans="2:7">
      <c r="B16" s="52"/>
      <c r="C16" s="190" t="s">
        <v>501</v>
      </c>
      <c r="D16" s="11" t="s">
        <v>500</v>
      </c>
      <c r="E16" s="20">
        <v>2</v>
      </c>
      <c r="F16" s="191">
        <v>0</v>
      </c>
      <c r="G16" s="300"/>
    </row>
    <row r="17" spans="2:7">
      <c r="B17" s="52"/>
      <c r="C17" s="190" t="s">
        <v>499</v>
      </c>
      <c r="D17" s="11" t="s">
        <v>498</v>
      </c>
      <c r="E17" s="20">
        <v>2</v>
      </c>
      <c r="F17" s="191">
        <v>0</v>
      </c>
      <c r="G17" s="300"/>
    </row>
    <row r="18" spans="2:7">
      <c r="B18" s="52"/>
      <c r="C18" s="190" t="s">
        <v>497</v>
      </c>
      <c r="D18" s="11" t="s">
        <v>496</v>
      </c>
      <c r="E18" s="20">
        <v>2</v>
      </c>
      <c r="F18" s="191">
        <v>0</v>
      </c>
      <c r="G18" s="300"/>
    </row>
    <row r="19" spans="2:7">
      <c r="B19" s="52"/>
      <c r="C19" s="190" t="s">
        <v>495</v>
      </c>
      <c r="D19" s="11" t="s">
        <v>494</v>
      </c>
      <c r="E19" s="20">
        <v>2</v>
      </c>
      <c r="F19" s="191">
        <v>0</v>
      </c>
      <c r="G19" s="300"/>
    </row>
    <row r="20" spans="2:7">
      <c r="B20" s="52"/>
      <c r="C20" s="190" t="s">
        <v>493</v>
      </c>
      <c r="D20" s="11" t="s">
        <v>492</v>
      </c>
      <c r="E20" s="20">
        <v>2</v>
      </c>
      <c r="F20" s="191">
        <v>0</v>
      </c>
      <c r="G20" s="300"/>
    </row>
    <row r="21" spans="2:7">
      <c r="B21" s="52"/>
      <c r="C21" s="190" t="s">
        <v>491</v>
      </c>
      <c r="D21" s="11" t="s">
        <v>490</v>
      </c>
      <c r="E21" s="20">
        <v>2</v>
      </c>
      <c r="F21" s="191">
        <v>0</v>
      </c>
      <c r="G21" s="300"/>
    </row>
    <row r="22" spans="2:7">
      <c r="B22" s="52"/>
      <c r="C22" s="190" t="s">
        <v>489</v>
      </c>
      <c r="D22" s="11" t="s">
        <v>488</v>
      </c>
      <c r="E22" s="20">
        <v>2</v>
      </c>
      <c r="F22" s="191">
        <v>0</v>
      </c>
      <c r="G22" s="300"/>
    </row>
    <row r="23" spans="2:7">
      <c r="B23" s="52"/>
      <c r="C23" s="190" t="s">
        <v>487</v>
      </c>
      <c r="D23" s="11" t="s">
        <v>486</v>
      </c>
      <c r="E23" s="20">
        <v>1</v>
      </c>
      <c r="F23" s="191">
        <v>5</v>
      </c>
      <c r="G23" s="300">
        <v>18.100000000000001</v>
      </c>
    </row>
    <row r="24" spans="2:7">
      <c r="B24" s="52"/>
      <c r="C24" s="190" t="s">
        <v>485</v>
      </c>
      <c r="D24" s="11" t="s">
        <v>484</v>
      </c>
      <c r="E24" s="20">
        <v>1</v>
      </c>
      <c r="F24" s="191">
        <v>2</v>
      </c>
      <c r="G24" s="300">
        <v>23.5</v>
      </c>
    </row>
    <row r="25" spans="2:7">
      <c r="B25" s="52"/>
      <c r="C25" s="190" t="s">
        <v>483</v>
      </c>
      <c r="D25" s="11" t="s">
        <v>482</v>
      </c>
      <c r="E25" s="20">
        <v>1</v>
      </c>
      <c r="F25" s="191">
        <v>1</v>
      </c>
      <c r="G25" s="300">
        <v>34</v>
      </c>
    </row>
    <row r="26" spans="2:7">
      <c r="B26" s="52"/>
      <c r="C26" s="190" t="s">
        <v>481</v>
      </c>
      <c r="D26" s="11" t="s">
        <v>480</v>
      </c>
      <c r="E26" s="20">
        <v>2</v>
      </c>
      <c r="F26" s="191">
        <v>0</v>
      </c>
      <c r="G26" s="300"/>
    </row>
    <row r="27" spans="2:7">
      <c r="B27" s="52"/>
      <c r="C27" s="190" t="s">
        <v>479</v>
      </c>
      <c r="D27" s="11" t="s">
        <v>478</v>
      </c>
      <c r="E27" s="20">
        <v>2</v>
      </c>
      <c r="F27" s="191">
        <v>0</v>
      </c>
      <c r="G27" s="300"/>
    </row>
    <row r="28" spans="2:7">
      <c r="B28" s="52"/>
      <c r="C28" s="190" t="s">
        <v>477</v>
      </c>
      <c r="D28" s="11" t="s">
        <v>476</v>
      </c>
      <c r="E28" s="20">
        <v>2</v>
      </c>
      <c r="F28" s="191">
        <v>0</v>
      </c>
      <c r="G28" s="300"/>
    </row>
    <row r="29" spans="2:7">
      <c r="C29" s="190" t="s">
        <v>475</v>
      </c>
      <c r="D29" s="11" t="s">
        <v>474</v>
      </c>
      <c r="E29" s="20">
        <v>2</v>
      </c>
      <c r="F29" s="189">
        <v>0</v>
      </c>
      <c r="G29" s="300"/>
    </row>
    <row r="30" spans="2:7">
      <c r="C30" s="190" t="s">
        <v>473</v>
      </c>
      <c r="D30" s="11" t="s">
        <v>472</v>
      </c>
      <c r="E30" s="20">
        <v>1</v>
      </c>
      <c r="F30" s="189"/>
      <c r="G30" s="300">
        <v>53.7</v>
      </c>
    </row>
    <row r="31" spans="2:7">
      <c r="F31" s="188"/>
      <c r="G31" s="188"/>
    </row>
    <row r="32" spans="2:7">
      <c r="C32" s="187"/>
    </row>
    <row r="33" spans="3:7">
      <c r="C33" s="423"/>
      <c r="D33" s="423"/>
      <c r="E33" s="423"/>
      <c r="F33" s="423"/>
      <c r="G33" s="423"/>
    </row>
  </sheetData>
  <mergeCells count="5">
    <mergeCell ref="C2:G2"/>
    <mergeCell ref="C3:F3"/>
    <mergeCell ref="C4:G4"/>
    <mergeCell ref="C5:G5"/>
    <mergeCell ref="C33:G33"/>
  </mergeCells>
  <conditionalFormatting sqref="F8">
    <cfRule type="expression" dxfId="169" priority="43" stopIfTrue="1">
      <formula>OR(AND(E8=1,F8&lt;1),AND(E8&gt;1,F8&gt;0),AND(E8="",F8&gt;0))</formula>
    </cfRule>
  </conditionalFormatting>
  <conditionalFormatting sqref="F9">
    <cfRule type="expression" dxfId="168" priority="42" stopIfTrue="1">
      <formula>OR(AND(E9=1,F9&lt;1),AND(E9&gt;1,F9&gt;0),AND(E9="",F9&gt;0))</formula>
    </cfRule>
  </conditionalFormatting>
  <conditionalFormatting sqref="F10">
    <cfRule type="expression" dxfId="167" priority="41" stopIfTrue="1">
      <formula>OR(AND(E10=1,F10&lt;1),AND(E10&gt;1,F10&gt;0),AND(E10="",F10&gt;0))</formula>
    </cfRule>
  </conditionalFormatting>
  <conditionalFormatting sqref="F11">
    <cfRule type="expression" dxfId="166" priority="40" stopIfTrue="1">
      <formula>OR(AND(E11=1,F11&lt;1),AND(E11&gt;1,F11&gt;0),AND(E11="",F11&gt;0))</formula>
    </cfRule>
  </conditionalFormatting>
  <conditionalFormatting sqref="F12">
    <cfRule type="expression" dxfId="165" priority="39" stopIfTrue="1">
      <formula>OR(AND(E12=1,F12&lt;1),AND(E12&gt;1,F12&gt;0),AND(E12="",F12&gt;0))</formula>
    </cfRule>
  </conditionalFormatting>
  <conditionalFormatting sqref="F13">
    <cfRule type="expression" dxfId="164" priority="38" stopIfTrue="1">
      <formula>OR(AND(E13=1,F13&lt;1),AND(E13&gt;1,F13&gt;0),AND(E13="",F13&gt;0))</formula>
    </cfRule>
  </conditionalFormatting>
  <conditionalFormatting sqref="F14">
    <cfRule type="expression" dxfId="163" priority="37" stopIfTrue="1">
      <formula>OR(AND(E14=1,F14&lt;1),AND(E14&gt;1,F14&gt;0),AND(E14="",F14&gt;0))</formula>
    </cfRule>
  </conditionalFormatting>
  <conditionalFormatting sqref="F15">
    <cfRule type="expression" dxfId="162" priority="36" stopIfTrue="1">
      <formula>OR(AND(E15=1,F15&lt;1),AND(E15&gt;1,F15&gt;0),AND(E15="",F15&gt;0))</formula>
    </cfRule>
  </conditionalFormatting>
  <conditionalFormatting sqref="F16">
    <cfRule type="expression" dxfId="161" priority="35" stopIfTrue="1">
      <formula>OR(AND(E16=1,F16&lt;1),AND(E16&gt;1,F16&gt;0),AND(E16="",F16&gt;0))</formula>
    </cfRule>
  </conditionalFormatting>
  <conditionalFormatting sqref="F17">
    <cfRule type="expression" dxfId="160" priority="34" stopIfTrue="1">
      <formula>OR(AND(E17=1,F17&lt;1),AND(E17&gt;1,F17&gt;0),AND(E17="",F17&gt;0))</formula>
    </cfRule>
  </conditionalFormatting>
  <conditionalFormatting sqref="F18">
    <cfRule type="expression" dxfId="159" priority="33" stopIfTrue="1">
      <formula>OR(AND(E18=1,F18&lt;1),AND(E18&gt;1,F18&gt;0),AND(E18="",F18&gt;0))</formula>
    </cfRule>
  </conditionalFormatting>
  <conditionalFormatting sqref="F19">
    <cfRule type="expression" dxfId="158" priority="32" stopIfTrue="1">
      <formula>OR(AND(E19=1,F19&lt;1),AND(E19&gt;1,F19&gt;0),AND(E19="",F19&gt;0))</formula>
    </cfRule>
  </conditionalFormatting>
  <conditionalFormatting sqref="F20">
    <cfRule type="expression" dxfId="157" priority="31" stopIfTrue="1">
      <formula>OR(AND(E20=1,F20&lt;1),AND(E20&gt;1,F20&gt;0),AND(E20="",F20&gt;0))</formula>
    </cfRule>
  </conditionalFormatting>
  <conditionalFormatting sqref="F21">
    <cfRule type="expression" dxfId="156" priority="30" stopIfTrue="1">
      <formula>OR(AND(E21=1,F21&lt;1),AND(E21&gt;1,F21&gt;0),AND(E21="",F21&gt;0))</formula>
    </cfRule>
  </conditionalFormatting>
  <conditionalFormatting sqref="F22">
    <cfRule type="expression" dxfId="155" priority="29" stopIfTrue="1">
      <formula>OR(AND(E22=1,F22&lt;1),AND(E22&gt;1,F22&gt;0),AND(E22="",F22&gt;0))</formula>
    </cfRule>
  </conditionalFormatting>
  <conditionalFormatting sqref="F23">
    <cfRule type="expression" dxfId="154" priority="28" stopIfTrue="1">
      <formula>OR(AND(E23=1,F23&lt;1),AND(E23&gt;1,F23&gt;0),AND(E23="",F23&gt;0))</formula>
    </cfRule>
  </conditionalFormatting>
  <conditionalFormatting sqref="F24">
    <cfRule type="expression" dxfId="153" priority="27" stopIfTrue="1">
      <formula>OR(AND(E24=1,F24&lt;1),AND(E24&gt;1,F24&gt;0),AND(E24="",F24&gt;0))</formula>
    </cfRule>
  </conditionalFormatting>
  <conditionalFormatting sqref="F25">
    <cfRule type="expression" dxfId="152" priority="26" stopIfTrue="1">
      <formula>OR(AND(E25=1,F25&lt;1),AND(E25&gt;1,F25&gt;0),AND(E25="",F25&gt;0))</formula>
    </cfRule>
  </conditionalFormatting>
  <conditionalFormatting sqref="F26">
    <cfRule type="expression" dxfId="151" priority="25" stopIfTrue="1">
      <formula>OR(AND(E26=1,F26&lt;1),AND(E26&gt;1,F26&gt;0),AND(E26="",F26&gt;0))</formula>
    </cfRule>
  </conditionalFormatting>
  <conditionalFormatting sqref="F27">
    <cfRule type="expression" dxfId="150" priority="24" stopIfTrue="1">
      <formula>OR(AND(E27=1,F27&lt;1),AND(E27&gt;1,F27&gt;0),AND(E27="",F27&gt;0))</formula>
    </cfRule>
  </conditionalFormatting>
  <conditionalFormatting sqref="F28">
    <cfRule type="expression" dxfId="149" priority="23" stopIfTrue="1">
      <formula>OR(AND(E28=1,F28&lt;1),AND(E28&gt;1,F28&gt;0),AND(E28="",F28&gt;0))</formula>
    </cfRule>
  </conditionalFormatting>
  <conditionalFormatting sqref="G8">
    <cfRule type="expression" dxfId="148" priority="22" stopIfTrue="1">
      <formula>OR(AND(E8=1,G8&lt;1),AND(E8&gt;1,G8&gt;0),AND(E8="",G8&gt;0))</formula>
    </cfRule>
  </conditionalFormatting>
  <conditionalFormatting sqref="G9">
    <cfRule type="expression" dxfId="147" priority="21" stopIfTrue="1">
      <formula>OR(AND(E9=1,G9&lt;1),AND(E9&gt;1,G9&gt;0),AND(E9="",G9&gt;0))</formula>
    </cfRule>
  </conditionalFormatting>
  <conditionalFormatting sqref="G10">
    <cfRule type="expression" dxfId="146" priority="20" stopIfTrue="1">
      <formula>OR(AND(E10=1,G10&lt;1),AND(E10&gt;1,G10&gt;0),AND(E10="",G10&gt;0))</formula>
    </cfRule>
  </conditionalFormatting>
  <conditionalFormatting sqref="G11">
    <cfRule type="expression" dxfId="145" priority="19" stopIfTrue="1">
      <formula>OR(AND(E11=1,G11&lt;1),AND(E11&gt;1,G11&gt;0),AND(E11="",G11&gt;0))</formula>
    </cfRule>
  </conditionalFormatting>
  <conditionalFormatting sqref="G12">
    <cfRule type="expression" dxfId="144" priority="18" stopIfTrue="1">
      <formula>OR(AND(E12=1,G12&lt;1),AND(E12&gt;1,G12&gt;0),AND(E12="",G12&gt;0))</formula>
    </cfRule>
  </conditionalFormatting>
  <conditionalFormatting sqref="G13">
    <cfRule type="expression" dxfId="143" priority="17" stopIfTrue="1">
      <formula>OR(AND(E13=1,G13&lt;1),AND(E13&gt;1,G13&gt;0),AND(E13="",G13&gt;0))</formula>
    </cfRule>
  </conditionalFormatting>
  <conditionalFormatting sqref="G14">
    <cfRule type="expression" dxfId="142" priority="16" stopIfTrue="1">
      <formula>OR(AND(E14=1,G14&lt;1),AND(E14&gt;1,G14&gt;0),AND(E14="",G14&gt;0))</formula>
    </cfRule>
  </conditionalFormatting>
  <conditionalFormatting sqref="G15">
    <cfRule type="expression" dxfId="141" priority="15" stopIfTrue="1">
      <formula>OR(AND(E15=1,G15&lt;1),AND(E15&gt;1,G15&gt;0),AND(E15="",G15&gt;0))</formula>
    </cfRule>
  </conditionalFormatting>
  <conditionalFormatting sqref="G16">
    <cfRule type="expression" dxfId="140" priority="14" stopIfTrue="1">
      <formula>OR(AND(E16=1,G16&lt;1),AND(E16&gt;1,G16&gt;0),AND(E16="",G16&gt;0))</formula>
    </cfRule>
  </conditionalFormatting>
  <conditionalFormatting sqref="G17">
    <cfRule type="expression" dxfId="139" priority="13" stopIfTrue="1">
      <formula>OR(AND(E17=1,G17&lt;1),AND(E17&gt;1,G17&gt;0),AND(E17="",G17&gt;0))</formula>
    </cfRule>
  </conditionalFormatting>
  <conditionalFormatting sqref="G18">
    <cfRule type="expression" dxfId="138" priority="12" stopIfTrue="1">
      <formula>OR(AND(E18=1,G18&lt;1),AND(E18&gt;1,G18&gt;0),AND(E18="",G18&gt;0))</formula>
    </cfRule>
  </conditionalFormatting>
  <conditionalFormatting sqref="G19">
    <cfRule type="expression" dxfId="137" priority="11" stopIfTrue="1">
      <formula>OR(AND(E19=1,G19&lt;1),AND(E19&gt;1,G19&gt;0),AND(E19="",G19&gt;0))</formula>
    </cfRule>
  </conditionalFormatting>
  <conditionalFormatting sqref="G20">
    <cfRule type="expression" dxfId="136" priority="10" stopIfTrue="1">
      <formula>OR(AND(E20=1,G20&lt;1),AND(E20&gt;1,G20&gt;0),AND(E20="",G20&gt;0))</formula>
    </cfRule>
  </conditionalFormatting>
  <conditionalFormatting sqref="G21">
    <cfRule type="expression" dxfId="135" priority="9" stopIfTrue="1">
      <formula>OR(AND(E21=1,G21&lt;1),AND(E21&gt;1,G21&gt;0),AND(E21="",G21&gt;0))</formula>
    </cfRule>
  </conditionalFormatting>
  <conditionalFormatting sqref="G22">
    <cfRule type="expression" dxfId="134" priority="8" stopIfTrue="1">
      <formula>OR(AND(E22=1,G22&lt;1),AND(E22&gt;1,G22&gt;0),AND(E22="",G22&gt;0))</formula>
    </cfRule>
  </conditionalFormatting>
  <conditionalFormatting sqref="G23">
    <cfRule type="expression" dxfId="133" priority="7" stopIfTrue="1">
      <formula>OR(AND(E23=1,G23&lt;1),AND(E23&gt;1,G23&gt;0),AND(E23="",G23&gt;0))</formula>
    </cfRule>
  </conditionalFormatting>
  <conditionalFormatting sqref="G24">
    <cfRule type="expression" dxfId="132" priority="6" stopIfTrue="1">
      <formula>OR(AND(E24=1,G24&lt;1),AND(E24&gt;1,G24&gt;0),AND(E24="",G24&gt;0))</formula>
    </cfRule>
  </conditionalFormatting>
  <conditionalFormatting sqref="G25">
    <cfRule type="expression" dxfId="131" priority="5" stopIfTrue="1">
      <formula>OR(AND(E25=1,G25&lt;1),AND(E25&gt;1,G25&gt;0),AND(E25="",G25&gt;0))</formula>
    </cfRule>
  </conditionalFormatting>
  <conditionalFormatting sqref="G26">
    <cfRule type="expression" dxfId="130" priority="4" stopIfTrue="1">
      <formula>OR(AND(E26=1,G26&lt;1),AND(E26&gt;1,G26&gt;0),AND(E26="",G26&gt;0))</formula>
    </cfRule>
  </conditionalFormatting>
  <conditionalFormatting sqref="G27">
    <cfRule type="expression" dxfId="129" priority="3" stopIfTrue="1">
      <formula>OR(AND(E27=1,G27&lt;1),AND(E27&gt;1,G27&gt;0),AND(E27="",G27&gt;0))</formula>
    </cfRule>
  </conditionalFormatting>
  <conditionalFormatting sqref="G28">
    <cfRule type="expression" dxfId="128" priority="2" stopIfTrue="1">
      <formula>OR(AND(E28=1,G28&lt;1),AND(E28&gt;1,G28&gt;0),AND(E28="",G28&gt;0))</formula>
    </cfRule>
  </conditionalFormatting>
  <conditionalFormatting sqref="G29:G30">
    <cfRule type="expression" dxfId="127" priority="1" stopIfTrue="1">
      <formula>OR(AND(E29=1,G29&lt;1),AND(E29&gt;1,G29&gt;0),AND(E29="",G29&gt;0))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L17"/>
  <sheetViews>
    <sheetView zoomScale="115" zoomScaleNormal="115" workbookViewId="0">
      <selection sqref="A1:J12"/>
    </sheetView>
  </sheetViews>
  <sheetFormatPr defaultRowHeight="15"/>
  <cols>
    <col min="1" max="1" width="1.85546875" style="52" customWidth="1"/>
    <col min="2" max="2" width="9.42578125" style="52" hidden="1" customWidth="1"/>
    <col min="3" max="3" width="41.5703125" style="52" customWidth="1"/>
    <col min="4" max="4" width="9.140625" style="52"/>
    <col min="5" max="5" width="13.7109375" style="52" customWidth="1"/>
    <col min="6" max="6" width="16" style="52" customWidth="1"/>
    <col min="7" max="7" width="13.140625" style="52" customWidth="1"/>
    <col min="8" max="8" width="12.85546875" style="52" customWidth="1"/>
    <col min="9" max="9" width="13.85546875" style="52" customWidth="1"/>
    <col min="10" max="10" width="15.28515625" style="52" customWidth="1"/>
    <col min="11" max="11" width="3" style="52" customWidth="1"/>
    <col min="12" max="12" width="4.5703125" style="52" customWidth="1"/>
    <col min="13" max="16384" width="9.140625" style="52"/>
  </cols>
  <sheetData>
    <row r="1" spans="2:12" ht="11.25" customHeight="1"/>
    <row r="2" spans="2:12" ht="15.75">
      <c r="B2" s="52">
        <f>IF(B3=5,1,IF(B3=2,1,IF(B3=17,1,0)))</f>
        <v>1</v>
      </c>
      <c r="C2" s="303" t="s">
        <v>544</v>
      </c>
      <c r="D2" s="303"/>
      <c r="E2" s="303"/>
      <c r="F2" s="303"/>
      <c r="G2" s="303"/>
      <c r="H2" s="303"/>
      <c r="I2" s="303"/>
      <c r="J2" s="303"/>
    </row>
    <row r="3" spans="2:12" ht="53.25" customHeight="1">
      <c r="B3" s="52">
        <v>5</v>
      </c>
      <c r="C3" s="375" t="s">
        <v>543</v>
      </c>
      <c r="D3" s="375"/>
      <c r="E3" s="375"/>
      <c r="F3" s="375"/>
      <c r="G3" s="375"/>
      <c r="H3" s="375"/>
      <c r="I3" s="375"/>
      <c r="J3" s="375"/>
    </row>
    <row r="4" spans="2:12" ht="19.5" customHeight="1">
      <c r="C4" s="421" t="str">
        <f>IF(B3="","Пересчитайте отчет!!!",IF(B3=0,"Нужно пересчитать Паспорт учреждения на 01.01.2024!!!",IF(B2=0,IF(SUM(E8:J11)=0,"","ВНИМАНИЕ!!! Раздел заполняет только организация с типом 2,5,17 "),IF(SUM(E8:J11)=0,"Заполните раздел",""))))</f>
        <v/>
      </c>
      <c r="D4" s="421"/>
      <c r="E4" s="421"/>
      <c r="F4" s="421"/>
      <c r="G4" s="421"/>
      <c r="H4" s="421"/>
      <c r="I4" s="421"/>
      <c r="J4" s="421"/>
    </row>
    <row r="5" spans="2:12">
      <c r="B5" s="156"/>
      <c r="C5" s="424" t="s">
        <v>98</v>
      </c>
      <c r="D5" s="371" t="s">
        <v>90</v>
      </c>
      <c r="E5" s="371" t="s">
        <v>542</v>
      </c>
      <c r="F5" s="371" t="s">
        <v>541</v>
      </c>
      <c r="G5" s="372" t="s">
        <v>540</v>
      </c>
      <c r="H5" s="372"/>
      <c r="I5" s="372"/>
      <c r="J5" s="372"/>
    </row>
    <row r="6" spans="2:12" ht="41.25" customHeight="1">
      <c r="B6" s="156"/>
      <c r="C6" s="425"/>
      <c r="D6" s="372"/>
      <c r="E6" s="372"/>
      <c r="F6" s="372"/>
      <c r="G6" s="195" t="s">
        <v>539</v>
      </c>
      <c r="H6" s="195" t="s">
        <v>538</v>
      </c>
      <c r="I6" s="196" t="s">
        <v>537</v>
      </c>
      <c r="J6" s="195" t="s">
        <v>536</v>
      </c>
    </row>
    <row r="7" spans="2:12">
      <c r="B7" s="156"/>
      <c r="C7" s="205" t="s">
        <v>14</v>
      </c>
      <c r="D7" s="204" t="s">
        <v>15</v>
      </c>
      <c r="E7" s="204">
        <v>3</v>
      </c>
      <c r="F7" s="204">
        <v>4</v>
      </c>
      <c r="G7" s="94">
        <v>5</v>
      </c>
      <c r="H7" s="94">
        <v>6</v>
      </c>
      <c r="I7" s="94">
        <v>7</v>
      </c>
      <c r="J7" s="94">
        <v>8</v>
      </c>
    </row>
    <row r="8" spans="2:12">
      <c r="B8" s="156"/>
      <c r="C8" s="202" t="s">
        <v>535</v>
      </c>
      <c r="D8" s="11" t="s">
        <v>534</v>
      </c>
      <c r="E8" s="200">
        <f>G8+H8+I8+J8</f>
        <v>300</v>
      </c>
      <c r="F8" s="199"/>
      <c r="G8" s="199"/>
      <c r="H8" s="199">
        <v>300</v>
      </c>
      <c r="I8" s="199"/>
      <c r="J8" s="199"/>
    </row>
    <row r="9" spans="2:12" ht="42" customHeight="1">
      <c r="B9" s="156"/>
      <c r="C9" s="203" t="s">
        <v>533</v>
      </c>
      <c r="D9" s="11" t="s">
        <v>532</v>
      </c>
      <c r="E9" s="200">
        <f>G9+H9+I9+J9</f>
        <v>80.400000000000006</v>
      </c>
      <c r="F9" s="199"/>
      <c r="G9" s="199"/>
      <c r="H9" s="199">
        <v>80.400000000000006</v>
      </c>
      <c r="I9" s="199"/>
      <c r="J9" s="199"/>
      <c r="K9" s="197"/>
      <c r="L9" s="198"/>
    </row>
    <row r="10" spans="2:12">
      <c r="B10" s="156"/>
      <c r="C10" s="202" t="s">
        <v>531</v>
      </c>
      <c r="D10" s="11" t="s">
        <v>530</v>
      </c>
      <c r="E10" s="200">
        <f>G10+H10+I10+J10</f>
        <v>2041</v>
      </c>
      <c r="F10" s="199"/>
      <c r="G10" s="199"/>
      <c r="H10" s="199">
        <v>2041</v>
      </c>
      <c r="I10" s="199"/>
      <c r="J10" s="199"/>
      <c r="L10" s="198"/>
    </row>
    <row r="11" spans="2:12" ht="28.5" customHeight="1">
      <c r="B11" s="156"/>
      <c r="C11" s="201" t="s">
        <v>529</v>
      </c>
      <c r="D11" s="11" t="s">
        <v>528</v>
      </c>
      <c r="E11" s="200">
        <f>G11+H11+I11+J11</f>
        <v>487</v>
      </c>
      <c r="F11" s="199"/>
      <c r="G11" s="199"/>
      <c r="H11" s="199">
        <v>487</v>
      </c>
      <c r="I11" s="199"/>
      <c r="J11" s="199"/>
      <c r="L11" s="198"/>
    </row>
    <row r="12" spans="2:12">
      <c r="L12" s="198"/>
    </row>
    <row r="13" spans="2:12">
      <c r="D13" s="194" t="s">
        <v>428</v>
      </c>
      <c r="E13" s="309" t="s">
        <v>527</v>
      </c>
      <c r="F13" s="346"/>
      <c r="G13" s="346"/>
      <c r="H13" s="346"/>
      <c r="I13" s="346"/>
      <c r="J13" s="346"/>
      <c r="L13" s="198"/>
    </row>
    <row r="14" spans="2:12">
      <c r="D14" s="194"/>
      <c r="E14" s="346" t="s">
        <v>526</v>
      </c>
      <c r="F14" s="346"/>
      <c r="G14" s="346"/>
      <c r="H14" s="346"/>
      <c r="I14" s="346"/>
      <c r="J14" s="346"/>
      <c r="L14" s="198"/>
    </row>
    <row r="15" spans="2:12" ht="42.75" customHeight="1">
      <c r="D15" s="194">
        <v>1601</v>
      </c>
      <c r="E15" s="309" t="s">
        <v>525</v>
      </c>
      <c r="F15" s="346"/>
      <c r="G15" s="346"/>
      <c r="H15" s="346"/>
      <c r="I15" s="346"/>
      <c r="J15" s="346"/>
      <c r="L15" s="198"/>
    </row>
    <row r="16" spans="2:12" ht="50.25" customHeight="1">
      <c r="C16" s="197"/>
      <c r="D16" s="194">
        <v>1602</v>
      </c>
      <c r="E16" s="309" t="s">
        <v>524</v>
      </c>
      <c r="F16" s="346"/>
      <c r="G16" s="346"/>
      <c r="H16" s="346"/>
      <c r="I16" s="346"/>
      <c r="J16" s="346"/>
    </row>
    <row r="17" ht="29.25" customHeight="1"/>
  </sheetData>
  <mergeCells count="12">
    <mergeCell ref="E14:J14"/>
    <mergeCell ref="E13:J13"/>
    <mergeCell ref="C4:J4"/>
    <mergeCell ref="E16:J16"/>
    <mergeCell ref="E15:J15"/>
    <mergeCell ref="C2:J2"/>
    <mergeCell ref="C3:J3"/>
    <mergeCell ref="D5:D6"/>
    <mergeCell ref="E5:E6"/>
    <mergeCell ref="F5:F6"/>
    <mergeCell ref="G5:J5"/>
    <mergeCell ref="C5:C6"/>
  </mergeCells>
  <conditionalFormatting sqref="E8">
    <cfRule type="expression" dxfId="126" priority="24" stopIfTrue="1">
      <formula>E8&lt;E9</formula>
    </cfRule>
  </conditionalFormatting>
  <conditionalFormatting sqref="G8">
    <cfRule type="expression" dxfId="125" priority="23" stopIfTrue="1">
      <formula>G8&lt;G9</formula>
    </cfRule>
  </conditionalFormatting>
  <conditionalFormatting sqref="H8">
    <cfRule type="expression" dxfId="124" priority="22" stopIfTrue="1">
      <formula>H8&lt;H9</formula>
    </cfRule>
  </conditionalFormatting>
  <conditionalFormatting sqref="I8">
    <cfRule type="expression" dxfId="123" priority="21" stopIfTrue="1">
      <formula>I8&lt;I9</formula>
    </cfRule>
  </conditionalFormatting>
  <conditionalFormatting sqref="J8">
    <cfRule type="expression" dxfId="122" priority="20" stopIfTrue="1">
      <formula>J8&lt;J9</formula>
    </cfRule>
  </conditionalFormatting>
  <conditionalFormatting sqref="G10">
    <cfRule type="expression" dxfId="121" priority="19" stopIfTrue="1">
      <formula>G10&lt;G11</formula>
    </cfRule>
  </conditionalFormatting>
  <conditionalFormatting sqref="H10">
    <cfRule type="expression" dxfId="120" priority="18" stopIfTrue="1">
      <formula>H10&lt;H11</formula>
    </cfRule>
  </conditionalFormatting>
  <conditionalFormatting sqref="I10">
    <cfRule type="expression" dxfId="119" priority="17" stopIfTrue="1">
      <formula>I10&lt;I11</formula>
    </cfRule>
  </conditionalFormatting>
  <conditionalFormatting sqref="J10">
    <cfRule type="expression" dxfId="118" priority="16" stopIfTrue="1">
      <formula>J10&lt;J11</formula>
    </cfRule>
  </conditionalFormatting>
  <conditionalFormatting sqref="E10">
    <cfRule type="expression" dxfId="117" priority="15" stopIfTrue="1">
      <formula>E10&lt;E11</formula>
    </cfRule>
  </conditionalFormatting>
  <conditionalFormatting sqref="F9">
    <cfRule type="expression" dxfId="116" priority="14" stopIfTrue="1">
      <formula>F9&gt;E9</formula>
    </cfRule>
  </conditionalFormatting>
  <conditionalFormatting sqref="F10">
    <cfRule type="expression" dxfId="115" priority="13" stopIfTrue="1">
      <formula>OR(F10&lt;F11,F10&gt;E10)</formula>
    </cfRule>
  </conditionalFormatting>
  <conditionalFormatting sqref="F11">
    <cfRule type="expression" dxfId="114" priority="12" stopIfTrue="1">
      <formula>F11&gt;E11</formula>
    </cfRule>
  </conditionalFormatting>
  <conditionalFormatting sqref="F8">
    <cfRule type="expression" dxfId="113" priority="11" stopIfTrue="1">
      <formula>OR(F8&lt;F9,F8&gt;E8)</formula>
    </cfRule>
  </conditionalFormatting>
  <conditionalFormatting sqref="E8">
    <cfRule type="expression" dxfId="112" priority="10" stopIfTrue="1">
      <formula>E8&lt;E9</formula>
    </cfRule>
  </conditionalFormatting>
  <conditionalFormatting sqref="G8">
    <cfRule type="expression" dxfId="111" priority="9" stopIfTrue="1">
      <formula>G8&lt;G9</formula>
    </cfRule>
  </conditionalFormatting>
  <conditionalFormatting sqref="H8">
    <cfRule type="expression" dxfId="110" priority="8" stopIfTrue="1">
      <formula>H8&lt;H9</formula>
    </cfRule>
  </conditionalFormatting>
  <conditionalFormatting sqref="G10">
    <cfRule type="expression" dxfId="109" priority="7" stopIfTrue="1">
      <formula>G10&lt;G11</formula>
    </cfRule>
  </conditionalFormatting>
  <conditionalFormatting sqref="H10">
    <cfRule type="expression" dxfId="108" priority="6" stopIfTrue="1">
      <formula>H10&lt;H11</formula>
    </cfRule>
  </conditionalFormatting>
  <conditionalFormatting sqref="E10">
    <cfRule type="expression" dxfId="107" priority="5" stopIfTrue="1">
      <formula>E10&lt;E11</formula>
    </cfRule>
  </conditionalFormatting>
  <conditionalFormatting sqref="F9">
    <cfRule type="expression" dxfId="106" priority="4" stopIfTrue="1">
      <formula>F9&gt;E9</formula>
    </cfRule>
  </conditionalFormatting>
  <conditionalFormatting sqref="F10">
    <cfRule type="expression" dxfId="105" priority="3" stopIfTrue="1">
      <formula>OR(F10&lt;F11,F10&gt;E10)</formula>
    </cfRule>
  </conditionalFormatting>
  <conditionalFormatting sqref="F11">
    <cfRule type="expression" dxfId="104" priority="2" stopIfTrue="1">
      <formula>F11&gt;E11</formula>
    </cfRule>
  </conditionalFormatting>
  <conditionalFormatting sqref="F8">
    <cfRule type="expression" dxfId="103" priority="1" stopIfTrue="1">
      <formula>OR(F8&lt;F9,F8&gt;E8)</formula>
    </cfRule>
  </conditionalFormatting>
  <pageMargins left="0.70866141732283472" right="0.70866141732283472" top="0.74803149606299213" bottom="0.74803149606299213" header="0.31496062992125984" footer="0.31496062992125984"/>
  <pageSetup paperSize="9" scale="96" orientation="landscape" cellComments="asDisplayed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I31"/>
  <sheetViews>
    <sheetView zoomScale="115" zoomScaleNormal="115" workbookViewId="0">
      <selection activeCell="F17" sqref="F17"/>
    </sheetView>
  </sheetViews>
  <sheetFormatPr defaultRowHeight="15"/>
  <cols>
    <col min="1" max="1" width="2.7109375" style="4" customWidth="1"/>
    <col min="2" max="2" width="4.28515625" style="4" hidden="1" customWidth="1"/>
    <col min="3" max="3" width="54.85546875" style="4" customWidth="1"/>
    <col min="4" max="4" width="10.85546875" style="4" customWidth="1"/>
    <col min="5" max="5" width="23" style="4" customWidth="1"/>
    <col min="6" max="6" width="23.5703125" style="4" customWidth="1"/>
    <col min="7" max="7" width="9.140625" style="4"/>
    <col min="8" max="8" width="4.7109375" style="209" customWidth="1"/>
    <col min="9" max="9" width="96" style="209" customWidth="1"/>
    <col min="10" max="16384" width="9.140625" style="4"/>
  </cols>
  <sheetData>
    <row r="2" spans="2:9" ht="15.75">
      <c r="B2" s="4">
        <v>5</v>
      </c>
      <c r="C2" s="303" t="s">
        <v>563</v>
      </c>
      <c r="D2" s="303"/>
      <c r="E2" s="303"/>
      <c r="F2" s="303"/>
      <c r="H2" s="215"/>
      <c r="I2" s="215"/>
    </row>
    <row r="3" spans="2:9" ht="66.75" customHeight="1">
      <c r="B3" s="4">
        <f>IF(B2=5,1,IF(B2=2,1,IF(B2=17,1,0)))</f>
        <v>1</v>
      </c>
      <c r="C3" s="375" t="s">
        <v>562</v>
      </c>
      <c r="D3" s="375"/>
      <c r="E3" s="375"/>
      <c r="F3" s="375"/>
      <c r="H3" s="210"/>
      <c r="I3" s="210"/>
    </row>
    <row r="4" spans="2:9" ht="20.25" customHeight="1">
      <c r="C4" s="421" t="str">
        <f>IF(B2="","Пересчитайте отчет!!!",IF(B2=0,"Нужно пересчитать Паспорт учреждения на 01.01.2024!!!",IF(B3=0,IF(SUM(E7:F14)=0,"","ВНИМАНИЕ!!! Раздел заполняет только организация с типом 2,5,17 "),IF(SUM(E7:F14)=0,"Заполните раздел",""))))</f>
        <v/>
      </c>
      <c r="D4" s="421"/>
      <c r="E4" s="421"/>
      <c r="F4" s="421"/>
      <c r="H4" s="210"/>
      <c r="I4" s="210"/>
    </row>
    <row r="5" spans="2:9" ht="29.25" customHeight="1">
      <c r="C5" s="207" t="s">
        <v>1</v>
      </c>
      <c r="D5" s="214" t="s">
        <v>75</v>
      </c>
      <c r="E5" s="214" t="s">
        <v>561</v>
      </c>
      <c r="F5" s="214" t="s">
        <v>519</v>
      </c>
      <c r="H5" s="210"/>
      <c r="I5" s="210"/>
    </row>
    <row r="6" spans="2:9">
      <c r="C6" s="206" t="s">
        <v>14</v>
      </c>
      <c r="D6" s="94" t="s">
        <v>15</v>
      </c>
      <c r="E6" s="94">
        <v>3</v>
      </c>
      <c r="F6" s="94">
        <v>4</v>
      </c>
      <c r="H6" s="210"/>
      <c r="I6" s="210"/>
    </row>
    <row r="7" spans="2:9" ht="25.5">
      <c r="B7" s="89"/>
      <c r="C7" s="213" t="s">
        <v>560</v>
      </c>
      <c r="D7" s="208" t="s">
        <v>559</v>
      </c>
      <c r="E7" s="301">
        <v>1</v>
      </c>
      <c r="F7" s="302">
        <v>1</v>
      </c>
      <c r="H7" s="210"/>
      <c r="I7" s="210"/>
    </row>
    <row r="8" spans="2:9">
      <c r="B8" s="89"/>
      <c r="C8" s="212" t="s">
        <v>558</v>
      </c>
      <c r="D8" s="208" t="s">
        <v>557</v>
      </c>
      <c r="E8" s="301">
        <v>2</v>
      </c>
      <c r="F8" s="302"/>
      <c r="H8" s="210"/>
      <c r="I8" s="210"/>
    </row>
    <row r="9" spans="2:9">
      <c r="B9" s="89"/>
      <c r="C9" s="212" t="s">
        <v>556</v>
      </c>
      <c r="D9" s="208" t="s">
        <v>555</v>
      </c>
      <c r="E9" s="301">
        <v>2</v>
      </c>
      <c r="F9" s="302"/>
      <c r="H9" s="210"/>
      <c r="I9" s="210"/>
    </row>
    <row r="10" spans="2:9">
      <c r="B10" s="89"/>
      <c r="C10" s="212" t="s">
        <v>554</v>
      </c>
      <c r="D10" s="208" t="s">
        <v>553</v>
      </c>
      <c r="E10" s="301">
        <v>2</v>
      </c>
      <c r="F10" s="302"/>
      <c r="H10" s="210"/>
      <c r="I10" s="210"/>
    </row>
    <row r="11" spans="2:9">
      <c r="B11" s="89"/>
      <c r="C11" s="212" t="s">
        <v>552</v>
      </c>
      <c r="D11" s="208" t="s">
        <v>551</v>
      </c>
      <c r="E11" s="301">
        <v>2</v>
      </c>
      <c r="F11" s="302"/>
      <c r="H11" s="210"/>
      <c r="I11" s="210"/>
    </row>
    <row r="12" spans="2:9">
      <c r="B12" s="89"/>
      <c r="C12" s="212" t="s">
        <v>550</v>
      </c>
      <c r="D12" s="208" t="s">
        <v>549</v>
      </c>
      <c r="E12" s="301">
        <v>2</v>
      </c>
      <c r="F12" s="302"/>
      <c r="H12" s="210"/>
      <c r="I12" s="210"/>
    </row>
    <row r="13" spans="2:9">
      <c r="B13" s="89"/>
      <c r="C13" s="212" t="s">
        <v>548</v>
      </c>
      <c r="D13" s="208" t="s">
        <v>547</v>
      </c>
      <c r="E13" s="301">
        <v>2</v>
      </c>
      <c r="F13" s="302"/>
      <c r="H13" s="210"/>
      <c r="I13" s="210"/>
    </row>
    <row r="14" spans="2:9">
      <c r="B14" s="89"/>
      <c r="C14" s="212" t="s">
        <v>546</v>
      </c>
      <c r="D14" s="208" t="s">
        <v>545</v>
      </c>
      <c r="E14" s="301">
        <v>2</v>
      </c>
      <c r="F14" s="302"/>
      <c r="H14" s="210"/>
      <c r="I14" s="210"/>
    </row>
    <row r="15" spans="2:9">
      <c r="F15" s="211"/>
      <c r="H15" s="210"/>
      <c r="I15" s="210"/>
    </row>
    <row r="16" spans="2:9">
      <c r="H16" s="210"/>
      <c r="I16" s="210"/>
    </row>
    <row r="17" spans="8:9">
      <c r="H17" s="210"/>
      <c r="I17" s="210"/>
    </row>
    <row r="18" spans="8:9">
      <c r="H18" s="210"/>
      <c r="I18" s="210"/>
    </row>
    <row r="19" spans="8:9">
      <c r="H19" s="210"/>
      <c r="I19" s="210"/>
    </row>
    <row r="20" spans="8:9">
      <c r="H20" s="210"/>
      <c r="I20" s="210"/>
    </row>
    <row r="21" spans="8:9">
      <c r="H21" s="210"/>
      <c r="I21" s="210"/>
    </row>
    <row r="22" spans="8:9">
      <c r="H22" s="210"/>
      <c r="I22" s="210"/>
    </row>
    <row r="23" spans="8:9">
      <c r="H23" s="210"/>
      <c r="I23" s="210"/>
    </row>
    <row r="24" spans="8:9">
      <c r="H24" s="210"/>
      <c r="I24" s="210"/>
    </row>
    <row r="25" spans="8:9">
      <c r="H25" s="210"/>
      <c r="I25" s="210"/>
    </row>
    <row r="26" spans="8:9">
      <c r="H26" s="210"/>
      <c r="I26" s="210"/>
    </row>
    <row r="27" spans="8:9">
      <c r="H27" s="210"/>
      <c r="I27" s="210"/>
    </row>
    <row r="28" spans="8:9">
      <c r="H28" s="210"/>
      <c r="I28" s="210"/>
    </row>
    <row r="29" spans="8:9">
      <c r="H29" s="210"/>
      <c r="I29" s="210"/>
    </row>
    <row r="30" spans="8:9">
      <c r="H30" s="210"/>
      <c r="I30" s="210"/>
    </row>
    <row r="31" spans="8:9">
      <c r="H31" s="210"/>
      <c r="I31" s="210"/>
    </row>
  </sheetData>
  <mergeCells count="3">
    <mergeCell ref="C4:F4"/>
    <mergeCell ref="C2:F2"/>
    <mergeCell ref="C3:F3"/>
  </mergeCells>
  <conditionalFormatting sqref="F7">
    <cfRule type="expression" dxfId="102" priority="16" stopIfTrue="1">
      <formula>OR(AND(E7=1,F7&lt;1),AND(E7&gt;1,F7&gt;0))</formula>
    </cfRule>
  </conditionalFormatting>
  <conditionalFormatting sqref="F8">
    <cfRule type="expression" dxfId="101" priority="15" stopIfTrue="1">
      <formula>OR(AND(E8=1,F8&lt;1),AND(E8&gt;1,F8&gt;0))</formula>
    </cfRule>
  </conditionalFormatting>
  <conditionalFormatting sqref="F9">
    <cfRule type="expression" dxfId="100" priority="14" stopIfTrue="1">
      <formula>OR(AND(E9=1,F9&lt;1),AND(E9&gt;1,F9&gt;0))</formula>
    </cfRule>
  </conditionalFormatting>
  <conditionalFormatting sqref="F10">
    <cfRule type="expression" dxfId="99" priority="13" stopIfTrue="1">
      <formula>OR(AND(E10=1,F10&lt;1),AND(E10&gt;1,F10&gt;0))</formula>
    </cfRule>
  </conditionalFormatting>
  <conditionalFormatting sqref="F11">
    <cfRule type="expression" dxfId="98" priority="12" stopIfTrue="1">
      <formula>OR(AND(E11=1,F11&lt;1),AND(E11&gt;1,F11&gt;0))</formula>
    </cfRule>
  </conditionalFormatting>
  <conditionalFormatting sqref="F12">
    <cfRule type="expression" dxfId="97" priority="11" stopIfTrue="1">
      <formula>OR(AND(E12=1,F12&lt;1),AND(E12&gt;1,F12&gt;0))</formula>
    </cfRule>
  </conditionalFormatting>
  <conditionalFormatting sqref="F13">
    <cfRule type="expression" dxfId="96" priority="10" stopIfTrue="1">
      <formula>OR(AND(E13=1,F13&lt;1),AND(E13&gt;1,F13&gt;0))</formula>
    </cfRule>
  </conditionalFormatting>
  <conditionalFormatting sqref="F14">
    <cfRule type="expression" dxfId="95" priority="9" stopIfTrue="1">
      <formula>OR(AND(E14=1,F14&lt;1),AND(E14&gt;1,F14&gt;0))</formula>
    </cfRule>
  </conditionalFormatting>
  <conditionalFormatting sqref="F7">
    <cfRule type="expression" dxfId="94" priority="8" stopIfTrue="1">
      <formula>OR(AND(E7=1,F7&lt;1),AND(E7&gt;1,F7&gt;0))</formula>
    </cfRule>
  </conditionalFormatting>
  <conditionalFormatting sqref="F8">
    <cfRule type="expression" dxfId="93" priority="7" stopIfTrue="1">
      <formula>OR(AND(E8=1,F8&lt;1),AND(E8&gt;1,F8&gt;0))</formula>
    </cfRule>
  </conditionalFormatting>
  <conditionalFormatting sqref="F9">
    <cfRule type="expression" dxfId="92" priority="6" stopIfTrue="1">
      <formula>OR(AND(E9=1,F9&lt;1),AND(E9&gt;1,F9&gt;0))</formula>
    </cfRule>
  </conditionalFormatting>
  <conditionalFormatting sqref="F10">
    <cfRule type="expression" dxfId="91" priority="5" stopIfTrue="1">
      <formula>OR(AND(E10=1,F10&lt;1),AND(E10&gt;1,F10&gt;0))</formula>
    </cfRule>
  </conditionalFormatting>
  <conditionalFormatting sqref="F11">
    <cfRule type="expression" dxfId="90" priority="4" stopIfTrue="1">
      <formula>OR(AND(E11=1,F11&lt;1),AND(E11&gt;1,F11&gt;0))</formula>
    </cfRule>
  </conditionalFormatting>
  <conditionalFormatting sqref="F12">
    <cfRule type="expression" dxfId="89" priority="3" stopIfTrue="1">
      <formula>OR(AND(E12=1,F12&lt;1),AND(E12&gt;1,F12&gt;0))</formula>
    </cfRule>
  </conditionalFormatting>
  <conditionalFormatting sqref="F13">
    <cfRule type="expression" dxfId="88" priority="2" stopIfTrue="1">
      <formula>OR(AND(E13=1,F13&lt;1),AND(E13&gt;1,F13&gt;0))</formula>
    </cfRule>
  </conditionalFormatting>
  <conditionalFormatting sqref="F14">
    <cfRule type="expression" dxfId="87" priority="1" stopIfTrue="1">
      <formula>OR(AND(E14=1,F14&lt;1),AND(E14&gt;1,F14&gt;0))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20"/>
  <sheetViews>
    <sheetView workbookViewId="0">
      <selection sqref="A1:G18"/>
    </sheetView>
  </sheetViews>
  <sheetFormatPr defaultRowHeight="15"/>
  <cols>
    <col min="1" max="1" width="1.28515625" style="4" customWidth="1"/>
    <col min="2" max="2" width="6.42578125" style="4" hidden="1" customWidth="1"/>
    <col min="3" max="3" width="60.42578125" style="4" customWidth="1"/>
    <col min="4" max="4" width="6.28515625" style="4" customWidth="1"/>
    <col min="5" max="5" width="15" style="4" customWidth="1"/>
    <col min="6" max="6" width="14.7109375" style="4" customWidth="1"/>
    <col min="7" max="7" width="17.7109375" style="4" customWidth="1"/>
    <col min="8" max="16384" width="9.140625" style="4"/>
  </cols>
  <sheetData>
    <row r="2" spans="2:7" ht="21.75" customHeight="1">
      <c r="B2" s="4">
        <f>IF(B3=5,1,IF(B3=2,1,IF(B3=17,1,0)))</f>
        <v>1</v>
      </c>
      <c r="C2" s="303" t="s">
        <v>588</v>
      </c>
      <c r="D2" s="303"/>
      <c r="E2" s="303"/>
      <c r="F2" s="303"/>
      <c r="G2" s="303"/>
    </row>
    <row r="3" spans="2:7" ht="63.75" customHeight="1">
      <c r="B3" s="4">
        <v>5</v>
      </c>
      <c r="C3" s="375" t="s">
        <v>470</v>
      </c>
      <c r="D3" s="375"/>
      <c r="E3" s="375"/>
      <c r="F3" s="375"/>
      <c r="G3" s="375"/>
    </row>
    <row r="4" spans="2:7" ht="23.25" customHeight="1">
      <c r="C4" s="421" t="str">
        <f>IF(B3="","Пересчитайте отчет!!!",IF(B3=0,"Нужно пересчитать Паспорт учреждения на 01.01.2024!!!",IF(B2=0,IF(SUM(E8:G18)=0,"","ВНИМАНИЕ!!! Раздел заполняет только организация с типом 2,5,17 "),IF(SUM(E8:G18)=0,"Заполните раздел",""))))</f>
        <v/>
      </c>
      <c r="D4" s="421"/>
      <c r="E4" s="421"/>
      <c r="F4" s="421"/>
      <c r="G4" s="421"/>
    </row>
    <row r="5" spans="2:7" ht="30" customHeight="1">
      <c r="B5" s="89"/>
      <c r="C5" s="429" t="s">
        <v>98</v>
      </c>
      <c r="D5" s="427" t="s">
        <v>75</v>
      </c>
      <c r="E5" s="427" t="s">
        <v>343</v>
      </c>
      <c r="F5" s="371" t="s">
        <v>587</v>
      </c>
      <c r="G5" s="371"/>
    </row>
    <row r="6" spans="2:7" ht="48" customHeight="1">
      <c r="B6" s="89"/>
      <c r="C6" s="430"/>
      <c r="D6" s="428"/>
      <c r="E6" s="428"/>
      <c r="F6" s="217" t="s">
        <v>262</v>
      </c>
      <c r="G6" s="217" t="s">
        <v>586</v>
      </c>
    </row>
    <row r="7" spans="2:7">
      <c r="B7" s="89"/>
      <c r="C7" s="205" t="s">
        <v>14</v>
      </c>
      <c r="D7" s="216" t="s">
        <v>15</v>
      </c>
      <c r="E7" s="216">
        <v>3</v>
      </c>
      <c r="F7" s="94">
        <v>4</v>
      </c>
      <c r="G7" s="94">
        <v>5</v>
      </c>
    </row>
    <row r="8" spans="2:7">
      <c r="B8" s="89"/>
      <c r="C8" s="221" t="s">
        <v>585</v>
      </c>
      <c r="D8" s="11" t="s">
        <v>584</v>
      </c>
      <c r="E8" s="218">
        <v>1</v>
      </c>
      <c r="F8" s="222">
        <v>1</v>
      </c>
      <c r="G8" s="220"/>
    </row>
    <row r="9" spans="2:7" ht="38.25">
      <c r="B9" s="89"/>
      <c r="C9" s="219" t="s">
        <v>583</v>
      </c>
      <c r="D9" s="66" t="s">
        <v>582</v>
      </c>
      <c r="E9" s="218"/>
      <c r="F9" s="222"/>
      <c r="G9" s="220"/>
    </row>
    <row r="10" spans="2:7">
      <c r="B10" s="89"/>
      <c r="C10" s="221" t="s">
        <v>581</v>
      </c>
      <c r="D10" s="11" t="s">
        <v>580</v>
      </c>
      <c r="E10" s="218"/>
      <c r="F10" s="222"/>
      <c r="G10" s="220"/>
    </row>
    <row r="11" spans="2:7">
      <c r="B11" s="89"/>
      <c r="C11" s="221" t="s">
        <v>579</v>
      </c>
      <c r="D11" s="66" t="s">
        <v>578</v>
      </c>
      <c r="E11" s="218"/>
      <c r="F11" s="222"/>
      <c r="G11" s="220"/>
    </row>
    <row r="12" spans="2:7">
      <c r="B12" s="89"/>
      <c r="C12" s="221" t="s">
        <v>577</v>
      </c>
      <c r="D12" s="11" t="s">
        <v>576</v>
      </c>
      <c r="E12" s="218"/>
      <c r="F12" s="220"/>
      <c r="G12" s="94" t="s">
        <v>274</v>
      </c>
    </row>
    <row r="13" spans="2:7">
      <c r="B13" s="89"/>
      <c r="C13" s="221" t="s">
        <v>575</v>
      </c>
      <c r="D13" s="66" t="s">
        <v>574</v>
      </c>
      <c r="E13" s="218"/>
      <c r="F13" s="220"/>
      <c r="G13" s="94" t="s">
        <v>274</v>
      </c>
    </row>
    <row r="14" spans="2:7">
      <c r="B14" s="89"/>
      <c r="C14" s="221" t="s">
        <v>573</v>
      </c>
      <c r="D14" s="11" t="s">
        <v>572</v>
      </c>
      <c r="E14" s="218"/>
      <c r="F14" s="220"/>
      <c r="G14" s="94" t="s">
        <v>274</v>
      </c>
    </row>
    <row r="15" spans="2:7">
      <c r="B15" s="89"/>
      <c r="C15" s="221" t="s">
        <v>571</v>
      </c>
      <c r="D15" s="66" t="s">
        <v>570</v>
      </c>
      <c r="E15" s="218"/>
      <c r="F15" s="220"/>
      <c r="G15" s="94" t="s">
        <v>274</v>
      </c>
    </row>
    <row r="16" spans="2:7" ht="28.5" customHeight="1">
      <c r="B16" s="89"/>
      <c r="C16" s="201" t="s">
        <v>569</v>
      </c>
      <c r="D16" s="11" t="s">
        <v>568</v>
      </c>
      <c r="E16" s="218">
        <v>1</v>
      </c>
      <c r="F16" s="220">
        <v>1</v>
      </c>
      <c r="G16" s="94" t="s">
        <v>274</v>
      </c>
    </row>
    <row r="17" spans="2:7" ht="25.5">
      <c r="B17" s="89"/>
      <c r="C17" s="219" t="s">
        <v>567</v>
      </c>
      <c r="D17" s="66" t="s">
        <v>566</v>
      </c>
      <c r="E17" s="218">
        <v>1</v>
      </c>
      <c r="F17" s="94" t="s">
        <v>274</v>
      </c>
      <c r="G17" s="94" t="s">
        <v>274</v>
      </c>
    </row>
    <row r="18" spans="2:7" ht="30" customHeight="1">
      <c r="B18" s="89"/>
      <c r="C18" s="203" t="s">
        <v>565</v>
      </c>
      <c r="D18" s="11" t="s">
        <v>564</v>
      </c>
      <c r="E18" s="218">
        <v>1</v>
      </c>
      <c r="F18" s="94" t="s">
        <v>274</v>
      </c>
      <c r="G18" s="94" t="s">
        <v>274</v>
      </c>
    </row>
    <row r="20" spans="2:7">
      <c r="C20" s="426"/>
      <c r="D20" s="426"/>
      <c r="E20" s="426"/>
      <c r="F20" s="426"/>
      <c r="G20" s="426"/>
    </row>
  </sheetData>
  <mergeCells count="8">
    <mergeCell ref="C20:G20"/>
    <mergeCell ref="C2:G2"/>
    <mergeCell ref="C3:G3"/>
    <mergeCell ref="D5:D6"/>
    <mergeCell ref="E5:E6"/>
    <mergeCell ref="F5:G5"/>
    <mergeCell ref="C5:C6"/>
    <mergeCell ref="C4:G4"/>
  </mergeCells>
  <conditionalFormatting sqref="F8">
    <cfRule type="expression" dxfId="86" priority="23" stopIfTrue="1">
      <formula>OR(F8&lt;G8,F8&lt;F9+F10)</formula>
    </cfRule>
  </conditionalFormatting>
  <conditionalFormatting sqref="F9">
    <cfRule type="expression" dxfId="85" priority="22" stopIfTrue="1">
      <formula>F9&lt;G9</formula>
    </cfRule>
  </conditionalFormatting>
  <conditionalFormatting sqref="F10">
    <cfRule type="expression" dxfId="84" priority="21" stopIfTrue="1">
      <formula>F10&lt;G10</formula>
    </cfRule>
  </conditionalFormatting>
  <conditionalFormatting sqref="F11">
    <cfRule type="expression" dxfId="83" priority="20" stopIfTrue="1">
      <formula>F11&lt;G11</formula>
    </cfRule>
  </conditionalFormatting>
  <conditionalFormatting sqref="G8">
    <cfRule type="expression" dxfId="82" priority="19" stopIfTrue="1">
      <formula>G8&lt;G9+G10</formula>
    </cfRule>
  </conditionalFormatting>
  <conditionalFormatting sqref="E8">
    <cfRule type="expression" dxfId="81" priority="18" stopIfTrue="1">
      <formula>OR(E8&lt;F8,E8&lt;E9+E10)</formula>
    </cfRule>
  </conditionalFormatting>
  <conditionalFormatting sqref="E9">
    <cfRule type="expression" dxfId="80" priority="17" stopIfTrue="1">
      <formula>E9&lt;F9</formula>
    </cfRule>
  </conditionalFormatting>
  <conditionalFormatting sqref="E10">
    <cfRule type="expression" dxfId="79" priority="16" stopIfTrue="1">
      <formula>E10&lt;F10</formula>
    </cfRule>
  </conditionalFormatting>
  <conditionalFormatting sqref="E11">
    <cfRule type="expression" dxfId="78" priority="15" stopIfTrue="1">
      <formula>E11&lt;F11</formula>
    </cfRule>
  </conditionalFormatting>
  <conditionalFormatting sqref="E12">
    <cfRule type="expression" dxfId="77" priority="14" stopIfTrue="1">
      <formula>E12&lt;F12</formula>
    </cfRule>
  </conditionalFormatting>
  <conditionalFormatting sqref="E13">
    <cfRule type="expression" dxfId="76" priority="13" stopIfTrue="1">
      <formula>E13&lt;F13</formula>
    </cfRule>
  </conditionalFormatting>
  <conditionalFormatting sqref="E14">
    <cfRule type="expression" dxfId="75" priority="12" stopIfTrue="1">
      <formula>E14&lt;F14</formula>
    </cfRule>
  </conditionalFormatting>
  <conditionalFormatting sqref="E15">
    <cfRule type="expression" dxfId="74" priority="11" stopIfTrue="1">
      <formula>E15&lt;F15</formula>
    </cfRule>
  </conditionalFormatting>
  <conditionalFormatting sqref="E16">
    <cfRule type="expression" dxfId="73" priority="10" stopIfTrue="1">
      <formula>E16&lt;F16</formula>
    </cfRule>
  </conditionalFormatting>
  <conditionalFormatting sqref="E8">
    <cfRule type="expression" dxfId="72" priority="9" stopIfTrue="1">
      <formula>OR(E8&lt;F8,E8&lt;E9+E10)</formula>
    </cfRule>
  </conditionalFormatting>
  <conditionalFormatting sqref="E9">
    <cfRule type="expression" dxfId="71" priority="8" stopIfTrue="1">
      <formula>E9&lt;F9</formula>
    </cfRule>
  </conditionalFormatting>
  <conditionalFormatting sqref="E10">
    <cfRule type="expression" dxfId="70" priority="7" stopIfTrue="1">
      <formula>E10&lt;F10</formula>
    </cfRule>
  </conditionalFormatting>
  <conditionalFormatting sqref="E11">
    <cfRule type="expression" dxfId="69" priority="6" stopIfTrue="1">
      <formula>E11&lt;F11</formula>
    </cfRule>
  </conditionalFormatting>
  <conditionalFormatting sqref="E12">
    <cfRule type="expression" dxfId="68" priority="5" stopIfTrue="1">
      <formula>E12&lt;F12</formula>
    </cfRule>
  </conditionalFormatting>
  <conditionalFormatting sqref="E13">
    <cfRule type="expression" dxfId="67" priority="4" stopIfTrue="1">
      <formula>E13&lt;F13</formula>
    </cfRule>
  </conditionalFormatting>
  <conditionalFormatting sqref="E14">
    <cfRule type="expression" dxfId="66" priority="3" stopIfTrue="1">
      <formula>E14&lt;F14</formula>
    </cfRule>
  </conditionalFormatting>
  <conditionalFormatting sqref="E15">
    <cfRule type="expression" dxfId="65" priority="2" stopIfTrue="1">
      <formula>E15&lt;F15</formula>
    </cfRule>
  </conditionalFormatting>
  <conditionalFormatting sqref="E16">
    <cfRule type="expression" dxfId="64" priority="1" stopIfTrue="1">
      <formula>E16&lt;F16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cellComments="asDisplayed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33"/>
  <sheetViews>
    <sheetView topLeftCell="A20" workbookViewId="0">
      <selection activeCell="E27" sqref="E27"/>
    </sheetView>
  </sheetViews>
  <sheetFormatPr defaultRowHeight="15"/>
  <cols>
    <col min="1" max="1" width="2" style="4" customWidth="1"/>
    <col min="2" max="2" width="8.28515625" style="4" hidden="1" customWidth="1"/>
    <col min="3" max="3" width="68" style="4" customWidth="1"/>
    <col min="4" max="4" width="8.5703125" style="4" customWidth="1"/>
    <col min="5" max="5" width="16.5703125" style="4" customWidth="1"/>
    <col min="6" max="6" width="20.7109375" style="4" customWidth="1"/>
    <col min="7" max="16384" width="9.140625" style="4"/>
  </cols>
  <sheetData>
    <row r="2" spans="2:6" ht="33" customHeight="1">
      <c r="B2" s="4">
        <f>IF(B3=5,1,IF(B3=17,1,0))</f>
        <v>1</v>
      </c>
      <c r="C2" s="321" t="s">
        <v>629</v>
      </c>
      <c r="D2" s="321"/>
      <c r="E2" s="321"/>
      <c r="F2" s="321"/>
    </row>
    <row r="3" spans="2:6" ht="64.5" customHeight="1">
      <c r="B3" s="4">
        <v>5</v>
      </c>
      <c r="C3" s="375" t="s">
        <v>628</v>
      </c>
      <c r="D3" s="375"/>
      <c r="E3" s="375"/>
      <c r="F3" s="375"/>
    </row>
    <row r="4" spans="2:6" ht="19.5" customHeight="1">
      <c r="C4" s="421" t="str">
        <f>IF(B3="","Пересчитайте отчет!!!",IF(B3=0,"Нужно пересчитать Паспорт учреждения на 01.01.2024!!!",IF(B2=0,IF(SUM(E7:F17)=0,"","ВНИМАНИЕ!!! Раздел заполняет только организация с типом 5,17 "),IF(SUM(E7:F17)=0,"Заполните раздел",""))))</f>
        <v>Заполните раздел</v>
      </c>
      <c r="D4" s="421"/>
      <c r="E4" s="421"/>
      <c r="F4" s="421"/>
    </row>
    <row r="5" spans="2:6" ht="51">
      <c r="B5" s="89"/>
      <c r="C5" s="234" t="s">
        <v>98</v>
      </c>
      <c r="D5" s="226" t="s">
        <v>75</v>
      </c>
      <c r="E5" s="226" t="s">
        <v>343</v>
      </c>
      <c r="F5" s="224" t="s">
        <v>627</v>
      </c>
    </row>
    <row r="6" spans="2:6">
      <c r="B6" s="89"/>
      <c r="C6" s="45" t="s">
        <v>14</v>
      </c>
      <c r="D6" s="223" t="s">
        <v>15</v>
      </c>
      <c r="E6" s="223">
        <v>3</v>
      </c>
      <c r="F6" s="94">
        <v>4</v>
      </c>
    </row>
    <row r="7" spans="2:6" ht="24.75" customHeight="1">
      <c r="B7" s="89"/>
      <c r="C7" s="43" t="s">
        <v>626</v>
      </c>
      <c r="D7" s="11" t="s">
        <v>625</v>
      </c>
      <c r="E7" s="228">
        <f>E8+E12+E13+E14+E15</f>
        <v>0</v>
      </c>
      <c r="F7" s="228">
        <f>F8+F12+F13+F14+F15</f>
        <v>0</v>
      </c>
    </row>
    <row r="8" spans="2:6" ht="27.75" customHeight="1">
      <c r="B8" s="89"/>
      <c r="C8" s="232" t="s">
        <v>624</v>
      </c>
      <c r="D8" s="66" t="s">
        <v>623</v>
      </c>
      <c r="E8" s="228">
        <f>E9+E10+E11</f>
        <v>0</v>
      </c>
      <c r="F8" s="233">
        <f>F9+F10+F11</f>
        <v>0</v>
      </c>
    </row>
    <row r="9" spans="2:6" ht="25.5">
      <c r="B9" s="89"/>
      <c r="C9" s="232" t="s">
        <v>622</v>
      </c>
      <c r="D9" s="11" t="s">
        <v>621</v>
      </c>
      <c r="E9" s="227"/>
      <c r="F9" s="227"/>
    </row>
    <row r="10" spans="2:6">
      <c r="B10" s="89"/>
      <c r="C10" s="44" t="s">
        <v>620</v>
      </c>
      <c r="D10" s="66" t="s">
        <v>619</v>
      </c>
      <c r="E10" s="227"/>
      <c r="F10" s="227"/>
    </row>
    <row r="11" spans="2:6">
      <c r="B11" s="89"/>
      <c r="C11" s="44" t="s">
        <v>618</v>
      </c>
      <c r="D11" s="11" t="s">
        <v>617</v>
      </c>
      <c r="E11" s="227"/>
      <c r="F11" s="227"/>
    </row>
    <row r="12" spans="2:6">
      <c r="B12" s="89"/>
      <c r="C12" s="44" t="s">
        <v>616</v>
      </c>
      <c r="D12" s="66" t="s">
        <v>615</v>
      </c>
      <c r="E12" s="227"/>
      <c r="F12" s="227"/>
    </row>
    <row r="13" spans="2:6">
      <c r="B13" s="89"/>
      <c r="C13" s="44" t="s">
        <v>614</v>
      </c>
      <c r="D13" s="11" t="s">
        <v>613</v>
      </c>
      <c r="E13" s="227"/>
      <c r="F13" s="227"/>
    </row>
    <row r="14" spans="2:6">
      <c r="B14" s="89"/>
      <c r="C14" s="43" t="s">
        <v>612</v>
      </c>
      <c r="D14" s="66" t="s">
        <v>611</v>
      </c>
      <c r="E14" s="227"/>
      <c r="F14" s="227"/>
    </row>
    <row r="15" spans="2:6">
      <c r="B15" s="89"/>
      <c r="C15" s="43" t="s">
        <v>610</v>
      </c>
      <c r="D15" s="11" t="s">
        <v>609</v>
      </c>
      <c r="E15" s="227"/>
      <c r="F15" s="227"/>
    </row>
    <row r="16" spans="2:6" ht="25.5">
      <c r="B16" s="89"/>
      <c r="C16" s="232" t="s">
        <v>608</v>
      </c>
      <c r="D16" s="66" t="s">
        <v>607</v>
      </c>
      <c r="E16" s="227"/>
      <c r="F16" s="230" t="s">
        <v>274</v>
      </c>
    </row>
    <row r="17" spans="2:7">
      <c r="B17" s="89"/>
      <c r="C17" s="231" t="s">
        <v>606</v>
      </c>
      <c r="D17" s="11" t="s">
        <v>605</v>
      </c>
      <c r="E17" s="227"/>
      <c r="F17" s="230" t="s">
        <v>274</v>
      </c>
    </row>
    <row r="19" spans="2:7" hidden="1"/>
    <row r="20" spans="2:7" ht="15.75">
      <c r="C20" s="303" t="s">
        <v>604</v>
      </c>
      <c r="D20" s="303"/>
      <c r="E20" s="303"/>
      <c r="F20" s="303"/>
    </row>
    <row r="21" spans="2:7" ht="15.75">
      <c r="C21" s="375" t="s">
        <v>603</v>
      </c>
      <c r="D21" s="375"/>
      <c r="E21" s="375"/>
      <c r="F21" s="375"/>
      <c r="G21" s="225"/>
    </row>
    <row r="22" spans="2:7" ht="50.25" customHeight="1">
      <c r="C22" s="375" t="s">
        <v>602</v>
      </c>
      <c r="D22" s="375"/>
      <c r="E22" s="375"/>
      <c r="F22" s="375"/>
    </row>
    <row r="23" spans="2:7" ht="24" customHeight="1">
      <c r="C23" s="421" t="str">
        <f>IF(B3="","Пересчитайте отчет!!!",IF(B3=0,"Нужно пересчитать Паспорт учреждения на 01.01.2024!!!",IF(B2=0,IF(SUM(E26:F31)=0,"","ВНИМАНИЕ!!! Раздел заполняет только организация с типом 5,17 "),IF(SUM(E26:F31)=0,"Заполните раздел",""))))</f>
        <v>Заполните раздел</v>
      </c>
      <c r="D23" s="421"/>
      <c r="E23" s="421"/>
      <c r="F23" s="421"/>
    </row>
    <row r="24" spans="2:7" ht="57" customHeight="1">
      <c r="B24" s="89"/>
      <c r="C24" s="229" t="s">
        <v>98</v>
      </c>
      <c r="D24" s="226" t="s">
        <v>75</v>
      </c>
      <c r="E24" s="226" t="s">
        <v>343</v>
      </c>
      <c r="F24" s="224" t="s">
        <v>601</v>
      </c>
    </row>
    <row r="25" spans="2:7">
      <c r="B25" s="89"/>
      <c r="C25" s="45" t="s">
        <v>14</v>
      </c>
      <c r="D25" s="223" t="s">
        <v>15</v>
      </c>
      <c r="E25" s="223">
        <v>3</v>
      </c>
      <c r="F25" s="94">
        <v>4</v>
      </c>
    </row>
    <row r="26" spans="2:7">
      <c r="B26" s="89"/>
      <c r="C26" s="221" t="s">
        <v>600</v>
      </c>
      <c r="D26" s="11" t="s">
        <v>599</v>
      </c>
      <c r="E26" s="228">
        <f>E27+E28+E29+E30</f>
        <v>0</v>
      </c>
      <c r="F26" s="228">
        <f>F27+F28+F29+F30</f>
        <v>0</v>
      </c>
    </row>
    <row r="27" spans="2:7" ht="25.5">
      <c r="B27" s="89"/>
      <c r="C27" s="219" t="s">
        <v>598</v>
      </c>
      <c r="D27" s="66" t="s">
        <v>597</v>
      </c>
      <c r="E27" s="227"/>
      <c r="F27" s="227"/>
    </row>
    <row r="28" spans="2:7">
      <c r="B28" s="89"/>
      <c r="C28" s="221" t="s">
        <v>596</v>
      </c>
      <c r="D28" s="11" t="s">
        <v>595</v>
      </c>
      <c r="E28" s="227"/>
      <c r="F28" s="227"/>
    </row>
    <row r="29" spans="2:7">
      <c r="B29" s="89"/>
      <c r="C29" s="221" t="s">
        <v>594</v>
      </c>
      <c r="D29" s="66" t="s">
        <v>593</v>
      </c>
      <c r="E29" s="227"/>
      <c r="F29" s="227"/>
    </row>
    <row r="30" spans="2:7">
      <c r="B30" s="89"/>
      <c r="C30" s="221" t="s">
        <v>592</v>
      </c>
      <c r="D30" s="11" t="s">
        <v>591</v>
      </c>
      <c r="E30" s="227"/>
      <c r="F30" s="227"/>
    </row>
    <row r="31" spans="2:7">
      <c r="B31" s="89"/>
      <c r="C31" s="221" t="s">
        <v>590</v>
      </c>
      <c r="D31" s="11" t="s">
        <v>589</v>
      </c>
      <c r="E31" s="227"/>
      <c r="F31" s="227"/>
    </row>
    <row r="33" spans="3:6">
      <c r="C33" s="431"/>
      <c r="D33" s="431"/>
      <c r="E33" s="431"/>
      <c r="F33" s="431"/>
    </row>
  </sheetData>
  <mergeCells count="8">
    <mergeCell ref="C33:F33"/>
    <mergeCell ref="C20:F20"/>
    <mergeCell ref="C22:F22"/>
    <mergeCell ref="C2:F2"/>
    <mergeCell ref="C3:F3"/>
    <mergeCell ref="C4:F4"/>
    <mergeCell ref="C23:F23"/>
    <mergeCell ref="C21:F21"/>
  </mergeCells>
  <conditionalFormatting sqref="E7">
    <cfRule type="expression" dxfId="63" priority="15" stopIfTrue="1">
      <formula>E7&lt;F7</formula>
    </cfRule>
  </conditionalFormatting>
  <conditionalFormatting sqref="E8">
    <cfRule type="expression" dxfId="62" priority="14" stopIfTrue="1">
      <formula>E8&lt;F8</formula>
    </cfRule>
  </conditionalFormatting>
  <conditionalFormatting sqref="E9">
    <cfRule type="expression" dxfId="61" priority="13" stopIfTrue="1">
      <formula>E9&lt;F9</formula>
    </cfRule>
  </conditionalFormatting>
  <conditionalFormatting sqref="E10">
    <cfRule type="expression" dxfId="60" priority="12" stopIfTrue="1">
      <formula>E10&lt;F10</formula>
    </cfRule>
  </conditionalFormatting>
  <conditionalFormatting sqref="E11">
    <cfRule type="expression" dxfId="59" priority="11" stopIfTrue="1">
      <formula>E11&lt;F11</formula>
    </cfRule>
  </conditionalFormatting>
  <conditionalFormatting sqref="E12">
    <cfRule type="expression" dxfId="58" priority="10" stopIfTrue="1">
      <formula>E12&lt;F12</formula>
    </cfRule>
  </conditionalFormatting>
  <conditionalFormatting sqref="E13">
    <cfRule type="expression" dxfId="57" priority="9" stopIfTrue="1">
      <formula>E13&lt;F13</formula>
    </cfRule>
  </conditionalFormatting>
  <conditionalFormatting sqref="E14">
    <cfRule type="expression" dxfId="56" priority="8" stopIfTrue="1">
      <formula>E14&lt;F14</formula>
    </cfRule>
  </conditionalFormatting>
  <conditionalFormatting sqref="E27">
    <cfRule type="expression" dxfId="55" priority="7" stopIfTrue="1">
      <formula>E27&lt;F27</formula>
    </cfRule>
  </conditionalFormatting>
  <conditionalFormatting sqref="E28">
    <cfRule type="expression" dxfId="54" priority="6" stopIfTrue="1">
      <formula>E28&lt;F28</formula>
    </cfRule>
  </conditionalFormatting>
  <conditionalFormatting sqref="E29">
    <cfRule type="expression" dxfId="53" priority="5" stopIfTrue="1">
      <formula>E29&lt;F29</formula>
    </cfRule>
  </conditionalFormatting>
  <conditionalFormatting sqref="E30">
    <cfRule type="expression" dxfId="52" priority="4" stopIfTrue="1">
      <formula>E30&lt;F30</formula>
    </cfRule>
  </conditionalFormatting>
  <conditionalFormatting sqref="E31">
    <cfRule type="expression" dxfId="51" priority="3" stopIfTrue="1">
      <formula>E31&lt;F31</formula>
    </cfRule>
  </conditionalFormatting>
  <conditionalFormatting sqref="E26">
    <cfRule type="expression" dxfId="50" priority="2" stopIfTrue="1">
      <formula>E26&lt;F26</formula>
    </cfRule>
  </conditionalFormatting>
  <conditionalFormatting sqref="E15">
    <cfRule type="expression" dxfId="49" priority="1" stopIfTrue="1">
      <formula>E15&lt;F15</formula>
    </cfRule>
  </conditionalFormatting>
  <pageMargins left="0.70866141732283472" right="0.70866141732283472" top="0.74803149606299213" bottom="0.74803149606299213" header="0.31496062992125984" footer="0.31496062992125984"/>
  <pageSetup paperSize="9" scale="76" orientation="portrait" cellComments="asDisplayed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B2:M20"/>
  <sheetViews>
    <sheetView topLeftCell="A4" workbookViewId="0">
      <selection activeCell="F16" sqref="F16"/>
    </sheetView>
  </sheetViews>
  <sheetFormatPr defaultRowHeight="15"/>
  <cols>
    <col min="1" max="1" width="2.28515625" style="4" customWidth="1"/>
    <col min="2" max="2" width="6.140625" style="4" hidden="1" customWidth="1"/>
    <col min="3" max="3" width="57" style="4" customWidth="1"/>
    <col min="4" max="4" width="4.7109375" style="4" customWidth="1"/>
    <col min="5" max="5" width="13.7109375" style="4" customWidth="1"/>
    <col min="6" max="7" width="12.7109375" style="4" customWidth="1"/>
    <col min="8" max="8" width="14.5703125" style="4" customWidth="1"/>
    <col min="9" max="9" width="12.7109375" style="4" customWidth="1"/>
    <col min="10" max="10" width="16.5703125" style="4" customWidth="1"/>
    <col min="11" max="12" width="16" style="4" customWidth="1"/>
    <col min="13" max="13" width="16.42578125" style="4" customWidth="1"/>
    <col min="14" max="16384" width="9.140625" style="4"/>
  </cols>
  <sheetData>
    <row r="2" spans="2:13" ht="15.75">
      <c r="B2" s="4">
        <f>IF(B3=5,1,IF(B3=17,1,0))</f>
        <v>1</v>
      </c>
      <c r="C2" s="303" t="s">
        <v>664</v>
      </c>
      <c r="D2" s="303"/>
      <c r="E2" s="303"/>
      <c r="F2" s="303"/>
      <c r="G2" s="303"/>
      <c r="H2" s="303"/>
      <c r="I2" s="303"/>
      <c r="J2" s="303"/>
      <c r="K2" s="303"/>
      <c r="L2" s="303"/>
      <c r="M2" s="303"/>
    </row>
    <row r="3" spans="2:13" ht="49.5" customHeight="1">
      <c r="B3" s="4">
        <v>5</v>
      </c>
      <c r="C3" s="375" t="s">
        <v>663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</row>
    <row r="4" spans="2:13" ht="25.5" customHeight="1">
      <c r="C4" s="421" t="str">
        <f>IF(B3="","Пересчитайте отчет!!!",IF(B3=0,"Нужно пересчитать Паспорт учреждения на 01.01.2024!!!",IF(B2=0,IF(SUM(E9:M18)=0,"","ВНИМАНИЕ!!! Раздел заполняет только организация с типом 5, 17"),IF(SUM(E9:M18)=0,"Заполните раздел",""))))</f>
        <v>Заполните раздел</v>
      </c>
      <c r="D4" s="421"/>
      <c r="E4" s="421"/>
      <c r="F4" s="421"/>
      <c r="G4" s="421"/>
      <c r="H4" s="421"/>
      <c r="I4" s="421"/>
      <c r="J4" s="421"/>
      <c r="K4" s="421"/>
      <c r="L4" s="421"/>
      <c r="M4" s="421"/>
    </row>
    <row r="5" spans="2:13" ht="30" customHeight="1">
      <c r="B5" s="89"/>
      <c r="C5" s="424" t="s">
        <v>98</v>
      </c>
      <c r="D5" s="371" t="s">
        <v>75</v>
      </c>
      <c r="E5" s="371" t="s">
        <v>662</v>
      </c>
      <c r="F5" s="371"/>
      <c r="G5" s="371" t="s">
        <v>661</v>
      </c>
      <c r="H5" s="371"/>
      <c r="I5" s="371"/>
      <c r="J5" s="371" t="s">
        <v>660</v>
      </c>
      <c r="K5" s="371"/>
      <c r="L5" s="371"/>
      <c r="M5" s="371"/>
    </row>
    <row r="6" spans="2:13" ht="33.75" customHeight="1">
      <c r="B6" s="89"/>
      <c r="C6" s="432"/>
      <c r="D6" s="372"/>
      <c r="E6" s="371" t="s">
        <v>659</v>
      </c>
      <c r="F6" s="371" t="s">
        <v>658</v>
      </c>
      <c r="G6" s="371" t="s">
        <v>657</v>
      </c>
      <c r="H6" s="371"/>
      <c r="I6" s="371" t="s">
        <v>656</v>
      </c>
      <c r="J6" s="371" t="s">
        <v>655</v>
      </c>
      <c r="K6" s="371"/>
      <c r="L6" s="371" t="s">
        <v>654</v>
      </c>
      <c r="M6" s="371"/>
    </row>
    <row r="7" spans="2:13" ht="57.75" customHeight="1">
      <c r="B7" s="89"/>
      <c r="C7" s="425"/>
      <c r="D7" s="372"/>
      <c r="E7" s="372"/>
      <c r="F7" s="372"/>
      <c r="G7" s="235" t="s">
        <v>653</v>
      </c>
      <c r="H7" s="235" t="s">
        <v>652</v>
      </c>
      <c r="I7" s="372"/>
      <c r="J7" s="235" t="s">
        <v>650</v>
      </c>
      <c r="K7" s="235" t="s">
        <v>651</v>
      </c>
      <c r="L7" s="235" t="s">
        <v>650</v>
      </c>
      <c r="M7" s="235" t="s">
        <v>649</v>
      </c>
    </row>
    <row r="8" spans="2:13">
      <c r="B8" s="89"/>
      <c r="C8" s="238" t="s">
        <v>14</v>
      </c>
      <c r="D8" s="94" t="s">
        <v>15</v>
      </c>
      <c r="E8" s="94">
        <v>3</v>
      </c>
      <c r="F8" s="94">
        <v>4</v>
      </c>
      <c r="G8" s="94">
        <v>5</v>
      </c>
      <c r="H8" s="94">
        <v>6</v>
      </c>
      <c r="I8" s="94">
        <v>7</v>
      </c>
      <c r="J8" s="94">
        <v>8</v>
      </c>
      <c r="K8" s="94">
        <v>9</v>
      </c>
      <c r="L8" s="94">
        <v>10</v>
      </c>
      <c r="M8" s="94">
        <v>11</v>
      </c>
    </row>
    <row r="9" spans="2:13">
      <c r="B9" s="89"/>
      <c r="C9" s="237" t="s">
        <v>648</v>
      </c>
      <c r="D9" s="87" t="s">
        <v>647</v>
      </c>
      <c r="E9" s="200">
        <f t="shared" ref="E9:M9" si="0">E10+E14+E17+E18</f>
        <v>0</v>
      </c>
      <c r="F9" s="200">
        <f t="shared" si="0"/>
        <v>0</v>
      </c>
      <c r="G9" s="200">
        <f t="shared" si="0"/>
        <v>0</v>
      </c>
      <c r="H9" s="200">
        <f t="shared" si="0"/>
        <v>0</v>
      </c>
      <c r="I9" s="200">
        <f t="shared" si="0"/>
        <v>0</v>
      </c>
      <c r="J9" s="200">
        <f t="shared" si="0"/>
        <v>0</v>
      </c>
      <c r="K9" s="200">
        <f t="shared" si="0"/>
        <v>0</v>
      </c>
      <c r="L9" s="200">
        <f t="shared" si="0"/>
        <v>0</v>
      </c>
      <c r="M9" s="200">
        <f t="shared" si="0"/>
        <v>0</v>
      </c>
    </row>
    <row r="10" spans="2:13" ht="29.25" customHeight="1">
      <c r="B10" s="89"/>
      <c r="C10" s="237" t="s">
        <v>646</v>
      </c>
      <c r="D10" s="87" t="s">
        <v>645</v>
      </c>
      <c r="E10" s="199"/>
      <c r="F10" s="199"/>
      <c r="G10" s="200">
        <f t="shared" ref="G10:G18" si="1">J10+K10</f>
        <v>0</v>
      </c>
      <c r="H10" s="199"/>
      <c r="I10" s="200">
        <f t="shared" ref="I10:I18" si="2">L10+M10</f>
        <v>0</v>
      </c>
      <c r="J10" s="199"/>
      <c r="K10" s="199"/>
      <c r="L10" s="199"/>
      <c r="M10" s="199"/>
    </row>
    <row r="11" spans="2:13" ht="31.5" customHeight="1">
      <c r="B11" s="89"/>
      <c r="C11" s="237" t="s">
        <v>644</v>
      </c>
      <c r="D11" s="87" t="s">
        <v>643</v>
      </c>
      <c r="E11" s="199"/>
      <c r="F11" s="199"/>
      <c r="G11" s="200">
        <f t="shared" si="1"/>
        <v>0</v>
      </c>
      <c r="H11" s="199"/>
      <c r="I11" s="200">
        <f t="shared" si="2"/>
        <v>0</v>
      </c>
      <c r="J11" s="199"/>
      <c r="K11" s="199"/>
      <c r="L11" s="199"/>
      <c r="M11" s="199"/>
    </row>
    <row r="12" spans="2:13">
      <c r="B12" s="89"/>
      <c r="C12" s="236" t="s">
        <v>642</v>
      </c>
      <c r="D12" s="87" t="s">
        <v>641</v>
      </c>
      <c r="E12" s="199"/>
      <c r="F12" s="199"/>
      <c r="G12" s="200">
        <f t="shared" si="1"/>
        <v>0</v>
      </c>
      <c r="H12" s="199"/>
      <c r="I12" s="200">
        <f t="shared" si="2"/>
        <v>0</v>
      </c>
      <c r="J12" s="199"/>
      <c r="K12" s="199"/>
      <c r="L12" s="199"/>
      <c r="M12" s="199"/>
    </row>
    <row r="13" spans="2:13">
      <c r="B13" s="89"/>
      <c r="C13" s="236" t="s">
        <v>640</v>
      </c>
      <c r="D13" s="87" t="s">
        <v>639</v>
      </c>
      <c r="E13" s="199"/>
      <c r="F13" s="199"/>
      <c r="G13" s="200">
        <f t="shared" si="1"/>
        <v>0</v>
      </c>
      <c r="H13" s="199"/>
      <c r="I13" s="200">
        <f t="shared" si="2"/>
        <v>0</v>
      </c>
      <c r="J13" s="199"/>
      <c r="K13" s="199"/>
      <c r="L13" s="199"/>
      <c r="M13" s="199"/>
    </row>
    <row r="14" spans="2:13">
      <c r="B14" s="89"/>
      <c r="C14" s="236" t="s">
        <v>638</v>
      </c>
      <c r="D14" s="87" t="s">
        <v>637</v>
      </c>
      <c r="E14" s="199"/>
      <c r="F14" s="199"/>
      <c r="G14" s="200">
        <f t="shared" si="1"/>
        <v>0</v>
      </c>
      <c r="H14" s="199"/>
      <c r="I14" s="200">
        <f t="shared" si="2"/>
        <v>0</v>
      </c>
      <c r="J14" s="199"/>
      <c r="K14" s="199"/>
      <c r="L14" s="199"/>
      <c r="M14" s="199"/>
    </row>
    <row r="15" spans="2:13" ht="29.25" customHeight="1">
      <c r="B15" s="89"/>
      <c r="C15" s="237" t="s">
        <v>636</v>
      </c>
      <c r="D15" s="87" t="s">
        <v>635</v>
      </c>
      <c r="E15" s="199"/>
      <c r="F15" s="199"/>
      <c r="G15" s="200">
        <f t="shared" si="1"/>
        <v>0</v>
      </c>
      <c r="H15" s="199"/>
      <c r="I15" s="200">
        <f t="shared" si="2"/>
        <v>0</v>
      </c>
      <c r="J15" s="199"/>
      <c r="K15" s="199"/>
      <c r="L15" s="199"/>
      <c r="M15" s="199"/>
    </row>
    <row r="16" spans="2:13">
      <c r="B16" s="89"/>
      <c r="C16" s="236" t="s">
        <v>634</v>
      </c>
      <c r="D16" s="87" t="s">
        <v>633</v>
      </c>
      <c r="E16" s="199"/>
      <c r="F16" s="199"/>
      <c r="G16" s="200">
        <f t="shared" si="1"/>
        <v>0</v>
      </c>
      <c r="H16" s="199"/>
      <c r="I16" s="200">
        <f t="shared" si="2"/>
        <v>0</v>
      </c>
      <c r="J16" s="199"/>
      <c r="K16" s="199"/>
      <c r="L16" s="199"/>
      <c r="M16" s="199"/>
    </row>
    <row r="17" spans="2:13">
      <c r="B17" s="89"/>
      <c r="C17" s="236" t="s">
        <v>632</v>
      </c>
      <c r="D17" s="87" t="s">
        <v>631</v>
      </c>
      <c r="E17" s="199"/>
      <c r="F17" s="199"/>
      <c r="G17" s="200">
        <f t="shared" si="1"/>
        <v>0</v>
      </c>
      <c r="H17" s="199"/>
      <c r="I17" s="200">
        <f t="shared" si="2"/>
        <v>0</v>
      </c>
      <c r="J17" s="199"/>
      <c r="K17" s="199"/>
      <c r="L17" s="199"/>
      <c r="M17" s="199"/>
    </row>
    <row r="18" spans="2:13">
      <c r="B18" s="89"/>
      <c r="C18" s="236" t="s">
        <v>216</v>
      </c>
      <c r="D18" s="87" t="s">
        <v>630</v>
      </c>
      <c r="E18" s="199"/>
      <c r="F18" s="199"/>
      <c r="G18" s="200">
        <f t="shared" si="1"/>
        <v>0</v>
      </c>
      <c r="H18" s="199"/>
      <c r="I18" s="200">
        <f t="shared" si="2"/>
        <v>0</v>
      </c>
      <c r="J18" s="199"/>
      <c r="K18" s="199"/>
      <c r="L18" s="199"/>
      <c r="M18" s="199"/>
    </row>
    <row r="20" spans="2:13">
      <c r="C20" s="431"/>
      <c r="D20" s="431"/>
      <c r="E20" s="431"/>
      <c r="F20" s="431"/>
    </row>
  </sheetData>
  <mergeCells count="15">
    <mergeCell ref="C20:F20"/>
    <mergeCell ref="L6:M6"/>
    <mergeCell ref="C5:C7"/>
    <mergeCell ref="C3:M3"/>
    <mergeCell ref="C4:M4"/>
    <mergeCell ref="E6:E7"/>
    <mergeCell ref="F6:F7"/>
    <mergeCell ref="G6:H6"/>
    <mergeCell ref="I6:I7"/>
    <mergeCell ref="J6:K6"/>
    <mergeCell ref="C2:M2"/>
    <mergeCell ref="D5:D7"/>
    <mergeCell ref="E5:F5"/>
    <mergeCell ref="G5:I5"/>
    <mergeCell ref="J5:M5"/>
  </mergeCells>
  <conditionalFormatting sqref="G9">
    <cfRule type="expression" dxfId="48" priority="41" stopIfTrue="1">
      <formula>G9&lt;H9</formula>
    </cfRule>
  </conditionalFormatting>
  <conditionalFormatting sqref="G10">
    <cfRule type="expression" dxfId="47" priority="40" stopIfTrue="1">
      <formula>OR(G10&lt;H10,G10&lt;G11+G12+G13)</formula>
    </cfRule>
  </conditionalFormatting>
  <conditionalFormatting sqref="G11">
    <cfRule type="expression" dxfId="46" priority="39" stopIfTrue="1">
      <formula>G11&lt;H11</formula>
    </cfRule>
  </conditionalFormatting>
  <conditionalFormatting sqref="G12">
    <cfRule type="expression" dxfId="45" priority="38" stopIfTrue="1">
      <formula>G12&lt;H12</formula>
    </cfRule>
  </conditionalFormatting>
  <conditionalFormatting sqref="G13">
    <cfRule type="expression" dxfId="44" priority="37" stopIfTrue="1">
      <formula>G13&lt;H13</formula>
    </cfRule>
  </conditionalFormatting>
  <conditionalFormatting sqref="G14">
    <cfRule type="expression" dxfId="43" priority="36" stopIfTrue="1">
      <formula>G14&lt;H14</formula>
    </cfRule>
  </conditionalFormatting>
  <conditionalFormatting sqref="G15">
    <cfRule type="expression" dxfId="42" priority="35" stopIfTrue="1">
      <formula>G15&lt;H15</formula>
    </cfRule>
  </conditionalFormatting>
  <conditionalFormatting sqref="G16">
    <cfRule type="expression" dxfId="41" priority="34" stopIfTrue="1">
      <formula>G16&lt;H16</formula>
    </cfRule>
  </conditionalFormatting>
  <conditionalFormatting sqref="G17">
    <cfRule type="expression" dxfId="40" priority="33" stopIfTrue="1">
      <formula>G17&lt;H17</formula>
    </cfRule>
  </conditionalFormatting>
  <conditionalFormatting sqref="G18">
    <cfRule type="expression" dxfId="39" priority="32" stopIfTrue="1">
      <formula>G18&lt;H18</formula>
    </cfRule>
  </conditionalFormatting>
  <conditionalFormatting sqref="E10">
    <cfRule type="expression" dxfId="38" priority="31" stopIfTrue="1">
      <formula>OR(AND(E9&gt;0,G9&lt;=0),AND(E9&lt;=0,G9&gt;0),E10&lt;E11+E12+E13)</formula>
    </cfRule>
  </conditionalFormatting>
  <conditionalFormatting sqref="F10">
    <cfRule type="expression" dxfId="37" priority="30" stopIfTrue="1">
      <formula>OR(AND(F10&gt;0,I10&lt;=0),AND(F10&lt;=0,I10&gt;0),F10&lt;F11+F12+F13)</formula>
    </cfRule>
  </conditionalFormatting>
  <conditionalFormatting sqref="H10">
    <cfRule type="expression" dxfId="36" priority="29" stopIfTrue="1">
      <formula>H10&lt;H11+H12+H13</formula>
    </cfRule>
  </conditionalFormatting>
  <conditionalFormatting sqref="J10">
    <cfRule type="expression" dxfId="35" priority="28" stopIfTrue="1">
      <formula>J10&lt;J11+J12+J13</formula>
    </cfRule>
  </conditionalFormatting>
  <conditionalFormatting sqref="K10">
    <cfRule type="expression" dxfId="34" priority="27" stopIfTrue="1">
      <formula>K10&lt;K11+K12+K13</formula>
    </cfRule>
  </conditionalFormatting>
  <conditionalFormatting sqref="L10">
    <cfRule type="expression" dxfId="33" priority="26" stopIfTrue="1">
      <formula>L10&lt;L11+L12+L13</formula>
    </cfRule>
  </conditionalFormatting>
  <conditionalFormatting sqref="M10">
    <cfRule type="expression" dxfId="32" priority="25" stopIfTrue="1">
      <formula>M10&lt;M11+M12+M13</formula>
    </cfRule>
  </conditionalFormatting>
  <conditionalFormatting sqref="E14">
    <cfRule type="expression" dxfId="31" priority="24" stopIfTrue="1">
      <formula>OR(AND(E14&gt;0,G14&lt;=0),AND(E14&lt;=0,G14&gt;0),E14&lt;E15+E16)</formula>
    </cfRule>
  </conditionalFormatting>
  <conditionalFormatting sqref="F14">
    <cfRule type="expression" dxfId="30" priority="23" stopIfTrue="1">
      <formula>OR(AND(F14&gt;0,I14&lt;=0),AND(F14&lt;=0,I14&gt;0),F14&lt;F15+F16)</formula>
    </cfRule>
  </conditionalFormatting>
  <conditionalFormatting sqref="H14">
    <cfRule type="expression" dxfId="29" priority="22" stopIfTrue="1">
      <formula>H14&lt;H15+H16</formula>
    </cfRule>
  </conditionalFormatting>
  <conditionalFormatting sqref="J14">
    <cfRule type="expression" dxfId="28" priority="21" stopIfTrue="1">
      <formula>J14&lt;J15+J16</formula>
    </cfRule>
  </conditionalFormatting>
  <conditionalFormatting sqref="K14">
    <cfRule type="expression" dxfId="27" priority="20" stopIfTrue="1">
      <formula>K14&lt;K15+K16</formula>
    </cfRule>
  </conditionalFormatting>
  <conditionalFormatting sqref="L14">
    <cfRule type="expression" dxfId="26" priority="19" stopIfTrue="1">
      <formula>L14&lt;L15+L16</formula>
    </cfRule>
  </conditionalFormatting>
  <conditionalFormatting sqref="M14">
    <cfRule type="expression" dxfId="25" priority="18" stopIfTrue="1">
      <formula>M14&lt;M15+M16</formula>
    </cfRule>
  </conditionalFormatting>
  <conditionalFormatting sqref="I10">
    <cfRule type="expression" dxfId="24" priority="17" stopIfTrue="1">
      <formula>I10&lt;I11+I12+I13</formula>
    </cfRule>
  </conditionalFormatting>
  <conditionalFormatting sqref="E9">
    <cfRule type="expression" dxfId="23" priority="16" stopIfTrue="1">
      <formula>OR(AND(E9&gt;0,G9&lt;=0),AND(E9&lt;=0,G9&gt;0))</formula>
    </cfRule>
  </conditionalFormatting>
  <conditionalFormatting sqref="E11">
    <cfRule type="expression" dxfId="22" priority="15" stopIfTrue="1">
      <formula>OR(AND(E11&gt;0,G11&lt;=0),AND(E11&lt;=0,G11&gt;0))</formula>
    </cfRule>
  </conditionalFormatting>
  <conditionalFormatting sqref="E12">
    <cfRule type="expression" dxfId="21" priority="14" stopIfTrue="1">
      <formula>OR(AND(E12&gt;0,G12&lt;=0),AND(E12&lt;=0,G12&gt;0))</formula>
    </cfRule>
  </conditionalFormatting>
  <conditionalFormatting sqref="E13">
    <cfRule type="expression" dxfId="20" priority="13" stopIfTrue="1">
      <formula>OR(AND(E13&gt;0,G13&lt;=0),AND(E13&lt;=0,G13&gt;0))</formula>
    </cfRule>
  </conditionalFormatting>
  <conditionalFormatting sqref="E15">
    <cfRule type="expression" dxfId="19" priority="12" stopIfTrue="1">
      <formula>OR(AND(E15&gt;0,G15&lt;=0),AND(E15&lt;=0,G15&gt;0))</formula>
    </cfRule>
  </conditionalFormatting>
  <conditionalFormatting sqref="E16">
    <cfRule type="expression" dxfId="18" priority="11" stopIfTrue="1">
      <formula>OR(AND(E16&gt;0,G16&lt;=0),AND(E16&lt;=0,G16&gt;0))</formula>
    </cfRule>
  </conditionalFormatting>
  <conditionalFormatting sqref="E17">
    <cfRule type="expression" dxfId="17" priority="10" stopIfTrue="1">
      <formula>OR(AND(E17&gt;0,G17&lt;=0),AND(E17&lt;=0,G17&gt;0))</formula>
    </cfRule>
  </conditionalFormatting>
  <conditionalFormatting sqref="E18">
    <cfRule type="expression" dxfId="16" priority="9" stopIfTrue="1">
      <formula>OR(AND(E18&gt;0,G18&lt;=0),AND(E18&lt;=0,G18&gt;0))</formula>
    </cfRule>
  </conditionalFormatting>
  <conditionalFormatting sqref="F9">
    <cfRule type="expression" dxfId="15" priority="8" stopIfTrue="1">
      <formula>OR(AND(F9&gt;0,I9&lt;=0),AND(F9&lt;=0,I9&gt;0))</formula>
    </cfRule>
  </conditionalFormatting>
  <conditionalFormatting sqref="F11">
    <cfRule type="expression" dxfId="14" priority="7" stopIfTrue="1">
      <formula>OR(AND(F11&gt;0,I11&lt;=0),AND(F11&lt;=0,I11&gt;0))</formula>
    </cfRule>
  </conditionalFormatting>
  <conditionalFormatting sqref="F12">
    <cfRule type="expression" dxfId="13" priority="6" stopIfTrue="1">
      <formula>OR(AND(F12&gt;0,I12&lt;=0),AND(F12&lt;=0,I12&gt;0))</formula>
    </cfRule>
  </conditionalFormatting>
  <conditionalFormatting sqref="F13">
    <cfRule type="expression" dxfId="12" priority="5" stopIfTrue="1">
      <formula>OR(AND(F13&gt;0,I13&lt;=0),AND(F13&lt;=0,I13&gt;0))</formula>
    </cfRule>
  </conditionalFormatting>
  <conditionalFormatting sqref="F15">
    <cfRule type="expression" dxfId="11" priority="4" stopIfTrue="1">
      <formula>OR(AND(F15&gt;0,I15&lt;=0),AND(F15&lt;=0,I15&gt;0))</formula>
    </cfRule>
  </conditionalFormatting>
  <conditionalFormatting sqref="F16">
    <cfRule type="expression" dxfId="10" priority="3" stopIfTrue="1">
      <formula>OR(AND(F16&gt;0,I16&lt;=0),AND(F16&lt;=0,I16&gt;0))</formula>
    </cfRule>
  </conditionalFormatting>
  <conditionalFormatting sqref="F17">
    <cfRule type="expression" dxfId="9" priority="2" stopIfTrue="1">
      <formula>OR(AND(F17&gt;0,I17&lt;=0),AND(F17&lt;=0,I17&gt;0))</formula>
    </cfRule>
  </conditionalFormatting>
  <conditionalFormatting sqref="F18">
    <cfRule type="expression" dxfId="8" priority="1" stopIfTrue="1">
      <formula>OR(AND(F18&gt;0,I18&lt;=0),AND(F18&lt;=0,I18&gt;0))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cellComments="asDisplayed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6"/>
  <sheetViews>
    <sheetView topLeftCell="A22" workbookViewId="0">
      <selection activeCell="F30" sqref="F30"/>
    </sheetView>
  </sheetViews>
  <sheetFormatPr defaultRowHeight="12.75"/>
  <cols>
    <col min="1" max="1" width="1.42578125" style="241" customWidth="1"/>
    <col min="2" max="2" width="5.42578125" style="241" hidden="1" customWidth="1"/>
    <col min="3" max="3" width="46.28515625" style="241" customWidth="1"/>
    <col min="4" max="4" width="39.28515625" style="241" customWidth="1"/>
    <col min="5" max="5" width="8.5703125" style="241" customWidth="1"/>
    <col min="6" max="6" width="24.28515625" style="241" customWidth="1"/>
    <col min="7" max="7" width="3.85546875" style="241" customWidth="1"/>
    <col min="8" max="8" width="4.5703125" style="241" customWidth="1"/>
    <col min="9" max="9" width="3.140625" style="241" customWidth="1"/>
    <col min="10" max="10" width="16.5703125" style="241" customWidth="1"/>
    <col min="11" max="11" width="14.28515625" style="241" customWidth="1"/>
    <col min="12" max="12" width="4.140625" style="241" customWidth="1"/>
    <col min="13" max="16384" width="9.140625" style="241"/>
  </cols>
  <sheetData>
    <row r="2" spans="2:11" ht="30" customHeight="1">
      <c r="B2" s="241">
        <f>IF(B3=5,1,0)</f>
        <v>1</v>
      </c>
      <c r="C2" s="433" t="s">
        <v>711</v>
      </c>
      <c r="D2" s="433"/>
      <c r="E2" s="433"/>
      <c r="F2" s="433"/>
    </row>
    <row r="3" spans="2:11" ht="63.75" customHeight="1">
      <c r="B3" s="241">
        <v>5</v>
      </c>
      <c r="C3" s="434" t="s">
        <v>710</v>
      </c>
      <c r="D3" s="434"/>
      <c r="E3" s="434"/>
      <c r="F3" s="434"/>
    </row>
    <row r="4" spans="2:11" ht="24" customHeight="1">
      <c r="C4" s="422" t="str">
        <f>IF(B3="","Пересчитайте отчет!!!",IF(B3=0,"Нужно пересчитать Паспорт учреждения на 01.01.2024!!!",IF(B2=0,IF(SUM(F7:F18)=0,"","ВНИМАНИЕ!!! Раздел заполняет только организация с типом 5 "),IF(SUM(F7:F18)=0,"Заполните раздел",""))))</f>
        <v>Заполните раздел</v>
      </c>
      <c r="D4" s="422"/>
      <c r="E4" s="422"/>
      <c r="F4" s="422"/>
    </row>
    <row r="5" spans="2:11" ht="33" customHeight="1">
      <c r="C5" s="400" t="s">
        <v>1</v>
      </c>
      <c r="D5" s="402"/>
      <c r="E5" s="240" t="s">
        <v>75</v>
      </c>
      <c r="F5" s="257" t="s">
        <v>343</v>
      </c>
    </row>
    <row r="6" spans="2:11">
      <c r="C6" s="306" t="s">
        <v>14</v>
      </c>
      <c r="D6" s="348"/>
      <c r="E6" s="239" t="s">
        <v>15</v>
      </c>
      <c r="F6" s="192">
        <v>3</v>
      </c>
    </row>
    <row r="7" spans="2:11" ht="27.75" customHeight="1">
      <c r="B7" s="254"/>
      <c r="C7" s="441" t="s">
        <v>709</v>
      </c>
      <c r="D7" s="443"/>
      <c r="E7" s="11" t="s">
        <v>708</v>
      </c>
      <c r="F7" s="228">
        <f>F9+F18</f>
        <v>0</v>
      </c>
    </row>
    <row r="8" spans="2:11" ht="25.5" customHeight="1">
      <c r="B8" s="254"/>
      <c r="C8" s="435" t="s">
        <v>707</v>
      </c>
      <c r="D8" s="436"/>
      <c r="E8" s="66" t="s">
        <v>706</v>
      </c>
      <c r="F8" s="227"/>
      <c r="J8" s="256"/>
      <c r="K8" s="255"/>
    </row>
    <row r="9" spans="2:11" ht="26.25" customHeight="1">
      <c r="B9" s="254"/>
      <c r="C9" s="437" t="s">
        <v>705</v>
      </c>
      <c r="D9" s="438"/>
      <c r="E9" s="11" t="s">
        <v>704</v>
      </c>
      <c r="F9" s="227"/>
      <c r="J9" s="256"/>
      <c r="K9" s="255"/>
    </row>
    <row r="10" spans="2:11" ht="45" customHeight="1">
      <c r="B10" s="254"/>
      <c r="C10" s="437" t="s">
        <v>703</v>
      </c>
      <c r="D10" s="438"/>
      <c r="E10" s="66" t="s">
        <v>702</v>
      </c>
      <c r="F10" s="227"/>
      <c r="J10" s="256"/>
    </row>
    <row r="11" spans="2:11" ht="26.25" customHeight="1">
      <c r="B11" s="254"/>
      <c r="C11" s="437" t="s">
        <v>701</v>
      </c>
      <c r="D11" s="438"/>
      <c r="E11" s="11" t="s">
        <v>700</v>
      </c>
      <c r="F11" s="227"/>
      <c r="J11" s="256"/>
    </row>
    <row r="12" spans="2:11" ht="17.25" customHeight="1">
      <c r="B12" s="254"/>
      <c r="C12" s="437" t="s">
        <v>699</v>
      </c>
      <c r="D12" s="438"/>
      <c r="E12" s="66" t="s">
        <v>698</v>
      </c>
      <c r="F12" s="227"/>
    </row>
    <row r="13" spans="2:11" ht="27.75" customHeight="1">
      <c r="B13" s="254"/>
      <c r="C13" s="437" t="s">
        <v>697</v>
      </c>
      <c r="D13" s="438"/>
      <c r="E13" s="11" t="s">
        <v>696</v>
      </c>
      <c r="F13" s="227"/>
    </row>
    <row r="14" spans="2:11" ht="15" customHeight="1">
      <c r="B14" s="254"/>
      <c r="C14" s="437" t="s">
        <v>695</v>
      </c>
      <c r="D14" s="438"/>
      <c r="E14" s="66" t="s">
        <v>694</v>
      </c>
      <c r="F14" s="227"/>
    </row>
    <row r="15" spans="2:11" ht="15">
      <c r="B15" s="254"/>
      <c r="C15" s="437" t="s">
        <v>693</v>
      </c>
      <c r="D15" s="438"/>
      <c r="E15" s="11" t="s">
        <v>692</v>
      </c>
      <c r="F15" s="227"/>
    </row>
    <row r="16" spans="2:11" ht="15.75" customHeight="1">
      <c r="B16" s="254"/>
      <c r="C16" s="437" t="s">
        <v>691</v>
      </c>
      <c r="D16" s="438"/>
      <c r="E16" s="66" t="s">
        <v>690</v>
      </c>
      <c r="F16" s="227"/>
    </row>
    <row r="17" spans="2:11" ht="24.75" customHeight="1">
      <c r="B17" s="254"/>
      <c r="C17" s="437" t="s">
        <v>689</v>
      </c>
      <c r="D17" s="438"/>
      <c r="E17" s="11" t="s">
        <v>688</v>
      </c>
      <c r="F17" s="227"/>
    </row>
    <row r="18" spans="2:11" ht="18.75" customHeight="1">
      <c r="B18" s="254"/>
      <c r="C18" s="444" t="s">
        <v>687</v>
      </c>
      <c r="D18" s="444"/>
      <c r="E18" s="11" t="s">
        <v>686</v>
      </c>
      <c r="F18" s="227"/>
    </row>
    <row r="19" spans="2:11">
      <c r="C19" s="3"/>
      <c r="D19" s="3"/>
      <c r="E19" s="3"/>
      <c r="F19" s="3"/>
    </row>
    <row r="20" spans="2:11" ht="31.5" customHeight="1">
      <c r="C20" s="433" t="s">
        <v>685</v>
      </c>
      <c r="D20" s="433"/>
      <c r="E20" s="433"/>
      <c r="F20" s="433"/>
    </row>
    <row r="21" spans="2:11" ht="62.25" customHeight="1">
      <c r="C21" s="434" t="s">
        <v>684</v>
      </c>
      <c r="D21" s="434"/>
      <c r="E21" s="434"/>
      <c r="F21" s="434"/>
    </row>
    <row r="22" spans="2:11" ht="23.25" customHeight="1">
      <c r="C22" s="422" t="str">
        <f>IF(B3="","Пересчитайте отчет!!!",IF(B3=0,"Нужно пересчитать Паспорт учреждения на 01.01.2024!!!",IF(B2=0,IF(SUM(F25:F30)=0,"","ВНИМАНИЕ!!! Раздел заполняет только организация с типом 5"),IF(SUM(F25:F30)=0,"Заполните раздел",""))))</f>
        <v>Заполните раздел</v>
      </c>
      <c r="D22" s="422"/>
      <c r="E22" s="422"/>
      <c r="F22" s="422"/>
    </row>
    <row r="23" spans="2:11" ht="33" customHeight="1">
      <c r="C23" s="400" t="s">
        <v>1</v>
      </c>
      <c r="D23" s="402"/>
      <c r="E23" s="240" t="s">
        <v>75</v>
      </c>
      <c r="F23" s="240" t="s">
        <v>343</v>
      </c>
      <c r="G23" s="252"/>
      <c r="J23" s="256"/>
      <c r="K23" s="255"/>
    </row>
    <row r="24" spans="2:11">
      <c r="C24" s="306" t="s">
        <v>14</v>
      </c>
      <c r="D24" s="348"/>
      <c r="E24" s="239" t="s">
        <v>15</v>
      </c>
      <c r="F24" s="239">
        <v>3</v>
      </c>
      <c r="G24" s="252"/>
    </row>
    <row r="25" spans="2:11" ht="29.25" customHeight="1">
      <c r="B25" s="254"/>
      <c r="C25" s="441" t="s">
        <v>683</v>
      </c>
      <c r="D25" s="442"/>
      <c r="E25" s="11" t="s">
        <v>682</v>
      </c>
      <c r="F25" s="228">
        <f>F26+F27+F28</f>
        <v>0</v>
      </c>
      <c r="G25" s="252"/>
    </row>
    <row r="26" spans="2:11" ht="29.25" customHeight="1">
      <c r="B26" s="254"/>
      <c r="C26" s="435" t="s">
        <v>681</v>
      </c>
      <c r="D26" s="440"/>
      <c r="E26" s="66" t="s">
        <v>680</v>
      </c>
      <c r="F26" s="227"/>
      <c r="G26" s="252"/>
    </row>
    <row r="27" spans="2:11" ht="15">
      <c r="B27" s="254"/>
      <c r="C27" s="441" t="s">
        <v>679</v>
      </c>
      <c r="D27" s="442"/>
      <c r="E27" s="11" t="s">
        <v>678</v>
      </c>
      <c r="F27" s="227"/>
      <c r="G27" s="252"/>
    </row>
    <row r="28" spans="2:11" ht="15">
      <c r="B28" s="254"/>
      <c r="C28" s="441" t="s">
        <v>677</v>
      </c>
      <c r="D28" s="442"/>
      <c r="E28" s="66" t="s">
        <v>676</v>
      </c>
      <c r="F28" s="227"/>
      <c r="G28" s="252"/>
    </row>
    <row r="29" spans="2:11" ht="26.25" customHeight="1">
      <c r="B29" s="254"/>
      <c r="C29" s="441" t="s">
        <v>675</v>
      </c>
      <c r="D29" s="442"/>
      <c r="E29" s="11" t="s">
        <v>674</v>
      </c>
      <c r="F29" s="227"/>
      <c r="G29" s="252"/>
    </row>
    <row r="30" spans="2:11">
      <c r="B30" s="254"/>
      <c r="C30" s="441" t="s">
        <v>673</v>
      </c>
      <c r="D30" s="442"/>
      <c r="E30" s="11" t="s">
        <v>672</v>
      </c>
      <c r="F30" s="253"/>
      <c r="G30" s="252"/>
    </row>
    <row r="32" spans="2:11" ht="72">
      <c r="C32" s="251" t="s">
        <v>671</v>
      </c>
      <c r="D32" s="250"/>
      <c r="F32" s="246"/>
      <c r="I32" s="245"/>
    </row>
    <row r="33" spans="4:12">
      <c r="D33" s="244" t="s">
        <v>670</v>
      </c>
      <c r="E33" s="142"/>
      <c r="F33" s="249" t="s">
        <v>669</v>
      </c>
      <c r="G33" s="142"/>
      <c r="H33" s="439" t="s">
        <v>668</v>
      </c>
      <c r="I33" s="439"/>
      <c r="J33" s="142"/>
      <c r="L33" s="242"/>
    </row>
    <row r="35" spans="4:12">
      <c r="D35" s="248"/>
      <c r="E35" s="247" t="s">
        <v>667</v>
      </c>
      <c r="F35" s="246"/>
      <c r="H35" s="245"/>
      <c r="J35" s="245"/>
    </row>
    <row r="36" spans="4:12">
      <c r="D36" s="244" t="s">
        <v>666</v>
      </c>
      <c r="E36" s="243"/>
      <c r="F36" s="243"/>
      <c r="G36" s="142"/>
      <c r="H36" s="243" t="s">
        <v>665</v>
      </c>
      <c r="I36" s="142"/>
      <c r="J36" s="243"/>
      <c r="K36" s="242"/>
    </row>
  </sheetData>
  <mergeCells count="29">
    <mergeCell ref="C29:D29"/>
    <mergeCell ref="C14:D14"/>
    <mergeCell ref="C17:D17"/>
    <mergeCell ref="C18:D18"/>
    <mergeCell ref="C16:D16"/>
    <mergeCell ref="C28:D28"/>
    <mergeCell ref="C5:D5"/>
    <mergeCell ref="C7:D7"/>
    <mergeCell ref="C24:D24"/>
    <mergeCell ref="C23:D23"/>
    <mergeCell ref="C11:D11"/>
    <mergeCell ref="C12:D12"/>
    <mergeCell ref="C13:D13"/>
    <mergeCell ref="C2:F2"/>
    <mergeCell ref="C3:F3"/>
    <mergeCell ref="C8:D8"/>
    <mergeCell ref="C9:D9"/>
    <mergeCell ref="H33:I33"/>
    <mergeCell ref="C26:D26"/>
    <mergeCell ref="C25:D25"/>
    <mergeCell ref="C20:F20"/>
    <mergeCell ref="C21:F21"/>
    <mergeCell ref="C6:D6"/>
    <mergeCell ref="C4:F4"/>
    <mergeCell ref="C22:F22"/>
    <mergeCell ref="C15:D15"/>
    <mergeCell ref="C10:D10"/>
    <mergeCell ref="C30:D30"/>
    <mergeCell ref="C27:D27"/>
  </mergeCells>
  <conditionalFormatting sqref="F8">
    <cfRule type="expression" dxfId="7" priority="8" stopIfTrue="1">
      <formula>F8&gt;F7</formula>
    </cfRule>
  </conditionalFormatting>
  <conditionalFormatting sqref="F10">
    <cfRule type="expression" dxfId="6" priority="7" stopIfTrue="1">
      <formula>OR(F10&gt;F9,F10&lt;F11+F12)</formula>
    </cfRule>
  </conditionalFormatting>
  <conditionalFormatting sqref="F11">
    <cfRule type="expression" dxfId="5" priority="6" stopIfTrue="1">
      <formula>F11&gt;F10</formula>
    </cfRule>
  </conditionalFormatting>
  <conditionalFormatting sqref="F16">
    <cfRule type="expression" dxfId="4" priority="5" stopIfTrue="1">
      <formula>F16&gt;F15</formula>
    </cfRule>
  </conditionalFormatting>
  <conditionalFormatting sqref="F14">
    <cfRule type="expression" dxfId="3" priority="4" stopIfTrue="1">
      <formula>F14&gt;F13</formula>
    </cfRule>
  </conditionalFormatting>
  <conditionalFormatting sqref="F9">
    <cfRule type="expression" dxfId="2" priority="3" stopIfTrue="1">
      <formula>F9&lt;F10+F13+F15+F17</formula>
    </cfRule>
  </conditionalFormatting>
  <conditionalFormatting sqref="F28">
    <cfRule type="expression" dxfId="1" priority="2" stopIfTrue="1">
      <formula>F28&lt;F29+F30</formula>
    </cfRule>
  </conditionalFormatting>
  <conditionalFormatting sqref="F25">
    <cfRule type="expression" dxfId="0" priority="1" stopIfTrue="1">
      <formula>F25&lt;&gt;F9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40"/>
  <sheetViews>
    <sheetView topLeftCell="D34" workbookViewId="0">
      <selection sqref="A1:Q40"/>
    </sheetView>
  </sheetViews>
  <sheetFormatPr defaultRowHeight="15"/>
  <cols>
    <col min="1" max="1" width="1.7109375" style="4" customWidth="1"/>
    <col min="2" max="2" width="1" style="4" customWidth="1"/>
    <col min="3" max="3" width="38" style="4" customWidth="1"/>
    <col min="4" max="4" width="2.5703125" style="4" customWidth="1"/>
    <col min="5" max="5" width="9.140625" style="4" customWidth="1"/>
    <col min="6" max="6" width="7" style="4" customWidth="1"/>
    <col min="7" max="12" width="10.5703125" style="4" customWidth="1"/>
    <col min="13" max="13" width="11.7109375" style="4" customWidth="1"/>
    <col min="14" max="14" width="12.85546875" style="4" customWidth="1"/>
    <col min="15" max="15" width="11" style="4" customWidth="1"/>
    <col min="16" max="16" width="13.42578125" style="4" customWidth="1"/>
    <col min="17" max="17" width="11" style="4" customWidth="1"/>
    <col min="18" max="18" width="1.7109375" style="4" customWidth="1"/>
    <col min="19" max="19" width="6.140625" style="19" customWidth="1"/>
    <col min="20" max="20" width="7.28515625" style="19" customWidth="1"/>
    <col min="21" max="16384" width="9.140625" style="4"/>
  </cols>
  <sheetData>
    <row r="1" spans="1:20" ht="9" customHeight="1">
      <c r="A1" s="4" t="s">
        <v>739</v>
      </c>
    </row>
    <row r="2" spans="1:20" ht="18" customHeight="1">
      <c r="A2" s="2"/>
      <c r="B2" s="303" t="s">
        <v>92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20" ht="8.2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20" ht="18" customHeight="1">
      <c r="A4" s="2"/>
      <c r="B4" s="1"/>
      <c r="C4" s="1"/>
      <c r="D4" s="315" t="s">
        <v>91</v>
      </c>
      <c r="E4" s="316"/>
      <c r="F4" s="316"/>
      <c r="G4" s="316"/>
      <c r="H4" s="316"/>
      <c r="I4" s="316"/>
      <c r="J4" s="316"/>
      <c r="K4" s="316"/>
      <c r="L4" s="36" t="s">
        <v>90</v>
      </c>
      <c r="M4" s="315" t="s">
        <v>89</v>
      </c>
      <c r="N4" s="316"/>
      <c r="O4" s="316"/>
      <c r="P4" s="341"/>
      <c r="Q4" s="1"/>
      <c r="T4" s="35"/>
    </row>
    <row r="5" spans="1:20">
      <c r="A5" s="2"/>
      <c r="B5" s="1"/>
      <c r="C5" s="1"/>
      <c r="D5" s="304" t="s">
        <v>14</v>
      </c>
      <c r="E5" s="305"/>
      <c r="F5" s="305"/>
      <c r="G5" s="305"/>
      <c r="H5" s="305"/>
      <c r="I5" s="305"/>
      <c r="J5" s="305"/>
      <c r="K5" s="305"/>
      <c r="L5" s="18" t="s">
        <v>15</v>
      </c>
      <c r="M5" s="304">
        <v>3</v>
      </c>
      <c r="N5" s="305"/>
      <c r="O5" s="305"/>
      <c r="P5" s="342"/>
      <c r="Q5" s="1"/>
    </row>
    <row r="6" spans="1:20" ht="17.25" customHeight="1">
      <c r="A6" s="2"/>
      <c r="B6" s="3"/>
      <c r="C6" s="3"/>
      <c r="D6" s="33"/>
      <c r="E6" s="320" t="s">
        <v>88</v>
      </c>
      <c r="F6" s="320"/>
      <c r="G6" s="320"/>
      <c r="H6" s="320"/>
      <c r="I6" s="320"/>
      <c r="J6" s="320"/>
      <c r="K6" s="320"/>
      <c r="L6" s="22" t="s">
        <v>87</v>
      </c>
      <c r="M6" s="343"/>
      <c r="N6" s="344"/>
      <c r="O6" s="344"/>
      <c r="P6" s="345"/>
      <c r="Q6" s="3"/>
      <c r="T6" s="34"/>
    </row>
    <row r="7" spans="1:20">
      <c r="A7" s="2"/>
      <c r="B7" s="3"/>
      <c r="C7" s="3"/>
      <c r="D7" s="33"/>
      <c r="E7" s="317" t="s">
        <v>86</v>
      </c>
      <c r="F7" s="317"/>
      <c r="G7" s="317"/>
      <c r="H7" s="317"/>
      <c r="I7" s="317"/>
      <c r="J7" s="317"/>
      <c r="K7" s="317"/>
      <c r="L7" s="22" t="s">
        <v>85</v>
      </c>
      <c r="M7" s="335"/>
      <c r="N7" s="336"/>
      <c r="O7" s="336"/>
      <c r="P7" s="337"/>
      <c r="Q7" s="3"/>
    </row>
    <row r="8" spans="1:20">
      <c r="A8" s="2"/>
      <c r="B8" s="3"/>
      <c r="C8" s="3"/>
      <c r="D8" s="33"/>
      <c r="E8" s="317" t="s">
        <v>84</v>
      </c>
      <c r="F8" s="317"/>
      <c r="G8" s="317"/>
      <c r="H8" s="317"/>
      <c r="I8" s="317"/>
      <c r="J8" s="317"/>
      <c r="K8" s="317"/>
      <c r="L8" s="22" t="s">
        <v>83</v>
      </c>
      <c r="M8" s="335">
        <v>58</v>
      </c>
      <c r="N8" s="336"/>
      <c r="O8" s="336"/>
      <c r="P8" s="337"/>
      <c r="Q8" s="3"/>
    </row>
    <row r="9" spans="1:20">
      <c r="A9" s="2"/>
      <c r="B9" s="3"/>
      <c r="C9" s="3"/>
      <c r="D9" s="33"/>
      <c r="E9" s="317" t="s">
        <v>82</v>
      </c>
      <c r="F9" s="317"/>
      <c r="G9" s="317"/>
      <c r="H9" s="317"/>
      <c r="I9" s="317"/>
      <c r="J9" s="317"/>
      <c r="K9" s="317"/>
      <c r="L9" s="22" t="s">
        <v>81</v>
      </c>
      <c r="M9" s="335"/>
      <c r="N9" s="336"/>
      <c r="O9" s="336"/>
      <c r="P9" s="337"/>
      <c r="Q9" s="3"/>
    </row>
    <row r="10" spans="1:20">
      <c r="A10" s="2"/>
      <c r="B10" s="3"/>
      <c r="C10" s="3"/>
      <c r="D10" s="33"/>
      <c r="E10" s="317" t="s">
        <v>80</v>
      </c>
      <c r="F10" s="317"/>
      <c r="G10" s="317"/>
      <c r="H10" s="317"/>
      <c r="I10" s="317"/>
      <c r="J10" s="317"/>
      <c r="K10" s="317"/>
      <c r="L10" s="22" t="s">
        <v>79</v>
      </c>
      <c r="M10" s="335"/>
      <c r="N10" s="336"/>
      <c r="O10" s="336"/>
      <c r="P10" s="337"/>
      <c r="Q10" s="3"/>
    </row>
    <row r="11" spans="1:20">
      <c r="A11" s="2"/>
      <c r="B11" s="3"/>
      <c r="C11" s="3"/>
      <c r="D11" s="318" t="s">
        <v>78</v>
      </c>
      <c r="E11" s="317"/>
      <c r="F11" s="317"/>
      <c r="G11" s="317"/>
      <c r="H11" s="317"/>
      <c r="I11" s="317"/>
      <c r="J11" s="317"/>
      <c r="K11" s="319"/>
      <c r="L11" s="26">
        <v>206</v>
      </c>
      <c r="M11" s="338">
        <f>M6+M7+M8+M9+M10</f>
        <v>58</v>
      </c>
      <c r="N11" s="339"/>
      <c r="O11" s="339"/>
      <c r="P11" s="340"/>
      <c r="Q11" s="3"/>
    </row>
    <row r="12" spans="1:20">
      <c r="A12" s="2"/>
      <c r="B12" s="3"/>
      <c r="C12" s="3"/>
      <c r="D12" s="32"/>
      <c r="E12" s="32"/>
      <c r="F12" s="32"/>
      <c r="G12" s="32"/>
      <c r="H12" s="32"/>
      <c r="I12" s="32"/>
      <c r="J12" s="32"/>
      <c r="K12" s="32"/>
      <c r="L12" s="31"/>
      <c r="M12" s="31"/>
      <c r="N12" s="31"/>
      <c r="O12" s="31"/>
      <c r="P12" s="31"/>
      <c r="Q12" s="3"/>
    </row>
    <row r="13" spans="1:20" ht="31.5" customHeight="1">
      <c r="A13" s="2"/>
      <c r="B13" s="3"/>
      <c r="C13" s="321" t="s">
        <v>77</v>
      </c>
      <c r="D13" s="303"/>
      <c r="E13" s="303"/>
      <c r="F13" s="303"/>
      <c r="G13" s="303"/>
      <c r="H13" s="303"/>
      <c r="I13" s="303"/>
      <c r="J13" s="303"/>
      <c r="K13" s="303"/>
      <c r="L13" s="303"/>
      <c r="M13" s="303"/>
      <c r="N13" s="303"/>
      <c r="O13" s="303"/>
      <c r="P13" s="303"/>
      <c r="Q13" s="303"/>
    </row>
    <row r="14" spans="1:20" ht="7.5" customHeight="1">
      <c r="A14" s="2"/>
      <c r="B14" s="3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20">
      <c r="A15" s="2"/>
      <c r="B15" s="322" t="s">
        <v>76</v>
      </c>
      <c r="C15" s="323"/>
      <c r="D15" s="323"/>
      <c r="E15" s="323"/>
      <c r="F15" s="322" t="s">
        <v>75</v>
      </c>
      <c r="G15" s="326" t="s">
        <v>74</v>
      </c>
      <c r="H15" s="328" t="s">
        <v>73</v>
      </c>
      <c r="I15" s="329"/>
      <c r="J15" s="329"/>
      <c r="K15" s="329"/>
      <c r="L15" s="329"/>
      <c r="M15" s="328" t="s">
        <v>72</v>
      </c>
      <c r="N15" s="329"/>
      <c r="O15" s="329"/>
      <c r="P15" s="329"/>
      <c r="Q15" s="330"/>
    </row>
    <row r="16" spans="1:20" ht="95.25" customHeight="1">
      <c r="A16" s="2"/>
      <c r="B16" s="324"/>
      <c r="C16" s="325"/>
      <c r="D16" s="325"/>
      <c r="E16" s="325"/>
      <c r="F16" s="324"/>
      <c r="G16" s="327"/>
      <c r="H16" s="30" t="s">
        <v>71</v>
      </c>
      <c r="I16" s="30" t="s">
        <v>70</v>
      </c>
      <c r="J16" s="30" t="s">
        <v>69</v>
      </c>
      <c r="K16" s="30" t="s">
        <v>68</v>
      </c>
      <c r="L16" s="30" t="s">
        <v>67</v>
      </c>
      <c r="M16" s="29" t="s">
        <v>66</v>
      </c>
      <c r="N16" s="29" t="s">
        <v>65</v>
      </c>
      <c r="O16" s="29" t="s">
        <v>64</v>
      </c>
      <c r="P16" s="29" t="s">
        <v>63</v>
      </c>
      <c r="Q16" s="29" t="s">
        <v>62</v>
      </c>
    </row>
    <row r="17" spans="1:20">
      <c r="A17" s="2"/>
      <c r="B17" s="333" t="s">
        <v>14</v>
      </c>
      <c r="C17" s="334"/>
      <c r="D17" s="334"/>
      <c r="E17" s="334"/>
      <c r="F17" s="26" t="s">
        <v>15</v>
      </c>
      <c r="G17" s="26">
        <v>3</v>
      </c>
      <c r="H17" s="26">
        <v>4</v>
      </c>
      <c r="I17" s="26">
        <v>5</v>
      </c>
      <c r="J17" s="26">
        <v>6</v>
      </c>
      <c r="K17" s="26">
        <v>7</v>
      </c>
      <c r="L17" s="26">
        <v>8</v>
      </c>
      <c r="M17" s="28">
        <v>9</v>
      </c>
      <c r="N17" s="28">
        <v>10</v>
      </c>
      <c r="O17" s="28">
        <v>11</v>
      </c>
      <c r="P17" s="28">
        <v>12</v>
      </c>
      <c r="Q17" s="28">
        <v>13</v>
      </c>
    </row>
    <row r="18" spans="1:20">
      <c r="A18" s="2"/>
      <c r="B18" s="27"/>
      <c r="C18" s="320" t="s">
        <v>61</v>
      </c>
      <c r="D18" s="320"/>
      <c r="E18" s="320"/>
      <c r="F18" s="22" t="s">
        <v>60</v>
      </c>
      <c r="G18" s="21">
        <v>58</v>
      </c>
      <c r="H18" s="21">
        <f t="shared" ref="H18:Q18" si="0">H19+H30+H31+H35+H36+H37+H38</f>
        <v>0</v>
      </c>
      <c r="I18" s="21">
        <f t="shared" si="0"/>
        <v>0</v>
      </c>
      <c r="J18" s="21">
        <f t="shared" si="0"/>
        <v>0</v>
      </c>
      <c r="K18" s="21">
        <f t="shared" si="0"/>
        <v>0</v>
      </c>
      <c r="L18" s="21">
        <v>58</v>
      </c>
      <c r="M18" s="21">
        <f t="shared" si="0"/>
        <v>0</v>
      </c>
      <c r="N18" s="21">
        <f t="shared" si="0"/>
        <v>0</v>
      </c>
      <c r="O18" s="21">
        <f t="shared" si="0"/>
        <v>0</v>
      </c>
      <c r="P18" s="21">
        <f t="shared" si="0"/>
        <v>0</v>
      </c>
      <c r="Q18" s="21">
        <f t="shared" si="0"/>
        <v>0</v>
      </c>
    </row>
    <row r="19" spans="1:20" ht="47.25" customHeight="1">
      <c r="A19" s="2"/>
      <c r="B19" s="25"/>
      <c r="C19" s="331" t="s">
        <v>59</v>
      </c>
      <c r="D19" s="332"/>
      <c r="E19" s="332"/>
      <c r="F19" s="24" t="s">
        <v>58</v>
      </c>
      <c r="G19" s="21">
        <f t="shared" ref="G19:G40" si="1">H19+I19+J19+K19+L19</f>
        <v>0</v>
      </c>
      <c r="H19" s="21">
        <f t="shared" ref="H19:Q19" si="2">H20+H21+H23+H24+H25+H27+H28+H29</f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  <c r="L19" s="21">
        <f t="shared" si="2"/>
        <v>0</v>
      </c>
      <c r="M19" s="21">
        <f t="shared" si="2"/>
        <v>0</v>
      </c>
      <c r="N19" s="21">
        <f t="shared" si="2"/>
        <v>0</v>
      </c>
      <c r="O19" s="21">
        <f t="shared" si="2"/>
        <v>0</v>
      </c>
      <c r="P19" s="21">
        <f t="shared" si="2"/>
        <v>0</v>
      </c>
      <c r="Q19" s="21">
        <f t="shared" si="2"/>
        <v>0</v>
      </c>
      <c r="S19" s="314"/>
      <c r="T19" s="309"/>
    </row>
    <row r="20" spans="1:20" ht="31.5" customHeight="1">
      <c r="A20" s="2"/>
      <c r="B20" s="25"/>
      <c r="C20" s="331" t="s">
        <v>57</v>
      </c>
      <c r="D20" s="332"/>
      <c r="E20" s="332"/>
      <c r="F20" s="24" t="s">
        <v>56</v>
      </c>
      <c r="G20" s="21">
        <f t="shared" si="1"/>
        <v>0</v>
      </c>
      <c r="H20" s="20"/>
      <c r="I20" s="20"/>
      <c r="J20" s="20"/>
      <c r="K20" s="20"/>
      <c r="L20" s="20"/>
      <c r="M20" s="20"/>
      <c r="N20" s="20"/>
      <c r="O20" s="20"/>
      <c r="P20" s="20"/>
      <c r="Q20" s="20"/>
      <c r="S20" s="314"/>
      <c r="T20" s="309"/>
    </row>
    <row r="21" spans="1:20" ht="15" customHeight="1">
      <c r="A21" s="2"/>
      <c r="B21" s="26"/>
      <c r="C21" s="320" t="s">
        <v>55</v>
      </c>
      <c r="D21" s="320"/>
      <c r="E21" s="320"/>
      <c r="F21" s="22" t="s">
        <v>54</v>
      </c>
      <c r="G21" s="21">
        <f t="shared" si="1"/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S21" s="314"/>
      <c r="T21" s="309"/>
    </row>
    <row r="22" spans="1:20">
      <c r="A22" s="2"/>
      <c r="B22" s="26"/>
      <c r="C22" s="320" t="s">
        <v>53</v>
      </c>
      <c r="D22" s="320"/>
      <c r="E22" s="320"/>
      <c r="F22" s="22" t="s">
        <v>52</v>
      </c>
      <c r="G22" s="21">
        <f t="shared" si="1"/>
        <v>0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S22" s="314"/>
      <c r="T22" s="309"/>
    </row>
    <row r="23" spans="1:20">
      <c r="A23" s="2"/>
      <c r="B23" s="26"/>
      <c r="C23" s="320" t="s">
        <v>51</v>
      </c>
      <c r="D23" s="320"/>
      <c r="E23" s="320"/>
      <c r="F23" s="22" t="s">
        <v>50</v>
      </c>
      <c r="G23" s="21">
        <f t="shared" si="1"/>
        <v>0</v>
      </c>
      <c r="H23" s="20"/>
      <c r="I23" s="20"/>
      <c r="J23" s="20"/>
      <c r="K23" s="20"/>
      <c r="L23" s="20"/>
      <c r="M23" s="20"/>
      <c r="N23" s="20"/>
      <c r="O23" s="20"/>
      <c r="P23" s="20"/>
      <c r="Q23" s="20"/>
      <c r="S23" s="314"/>
      <c r="T23" s="309"/>
    </row>
    <row r="24" spans="1:20">
      <c r="A24" s="2"/>
      <c r="B24" s="26"/>
      <c r="C24" s="320" t="s">
        <v>49</v>
      </c>
      <c r="D24" s="320"/>
      <c r="E24" s="320"/>
      <c r="F24" s="22" t="s">
        <v>48</v>
      </c>
      <c r="G24" s="21">
        <f t="shared" si="1"/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T24" s="309"/>
    </row>
    <row r="25" spans="1:20">
      <c r="A25" s="2"/>
      <c r="B25" s="26"/>
      <c r="C25" s="320" t="s">
        <v>47</v>
      </c>
      <c r="D25" s="320"/>
      <c r="E25" s="320"/>
      <c r="F25" s="22" t="s">
        <v>46</v>
      </c>
      <c r="G25" s="21">
        <f t="shared" si="1"/>
        <v>0</v>
      </c>
      <c r="H25" s="20"/>
      <c r="I25" s="20"/>
      <c r="J25" s="20"/>
      <c r="K25" s="20"/>
      <c r="L25" s="20"/>
      <c r="M25" s="20"/>
      <c r="N25" s="20"/>
      <c r="O25" s="20"/>
      <c r="P25" s="20"/>
      <c r="Q25" s="20"/>
      <c r="T25" s="309"/>
    </row>
    <row r="26" spans="1:20" ht="15" customHeight="1">
      <c r="A26" s="2"/>
      <c r="B26" s="26"/>
      <c r="C26" s="320" t="s">
        <v>45</v>
      </c>
      <c r="D26" s="320"/>
      <c r="E26" s="320"/>
      <c r="F26" s="22" t="s">
        <v>44</v>
      </c>
      <c r="G26" s="21">
        <f t="shared" si="1"/>
        <v>0</v>
      </c>
      <c r="H26" s="20"/>
      <c r="I26" s="20"/>
      <c r="J26" s="20"/>
      <c r="K26" s="20"/>
      <c r="L26" s="20"/>
      <c r="M26" s="20"/>
      <c r="N26" s="20"/>
      <c r="O26" s="20"/>
      <c r="P26" s="20"/>
      <c r="Q26" s="20"/>
    </row>
    <row r="27" spans="1:20">
      <c r="A27" s="2"/>
      <c r="B27" s="26"/>
      <c r="C27" s="320" t="s">
        <v>43</v>
      </c>
      <c r="D27" s="320"/>
      <c r="E27" s="320"/>
      <c r="F27" s="22" t="s">
        <v>42</v>
      </c>
      <c r="G27" s="21">
        <f t="shared" si="1"/>
        <v>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</row>
    <row r="28" spans="1:20">
      <c r="A28" s="2"/>
      <c r="B28" s="26"/>
      <c r="C28" s="320" t="s">
        <v>41</v>
      </c>
      <c r="D28" s="320"/>
      <c r="E28" s="320"/>
      <c r="F28" s="22" t="s">
        <v>40</v>
      </c>
      <c r="G28" s="21">
        <f t="shared" si="1"/>
        <v>0</v>
      </c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20">
      <c r="A29" s="2"/>
      <c r="B29" s="26"/>
      <c r="C29" s="320" t="s">
        <v>39</v>
      </c>
      <c r="D29" s="320"/>
      <c r="E29" s="320"/>
      <c r="F29" s="22" t="s">
        <v>38</v>
      </c>
      <c r="G29" s="21">
        <f t="shared" si="1"/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1:20">
      <c r="A30" s="2"/>
      <c r="B30" s="26"/>
      <c r="C30" s="320" t="s">
        <v>37</v>
      </c>
      <c r="D30" s="320"/>
      <c r="E30" s="320"/>
      <c r="F30" s="22" t="s">
        <v>36</v>
      </c>
      <c r="G30" s="21">
        <v>58</v>
      </c>
      <c r="H30" s="20"/>
      <c r="I30" s="20"/>
      <c r="J30" s="20"/>
      <c r="K30" s="20"/>
      <c r="L30" s="20">
        <v>58</v>
      </c>
      <c r="M30" s="20"/>
      <c r="N30" s="20"/>
      <c r="O30" s="20"/>
      <c r="P30" s="20"/>
      <c r="Q30" s="20"/>
    </row>
    <row r="31" spans="1:20">
      <c r="A31" s="2"/>
      <c r="B31" s="26"/>
      <c r="C31" s="320" t="s">
        <v>35</v>
      </c>
      <c r="D31" s="320"/>
      <c r="E31" s="320"/>
      <c r="F31" s="22" t="s">
        <v>34</v>
      </c>
      <c r="G31" s="21">
        <f t="shared" si="1"/>
        <v>0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2" spans="1:20" ht="28.5" customHeight="1">
      <c r="A32" s="2"/>
      <c r="B32" s="25"/>
      <c r="C32" s="331" t="s">
        <v>33</v>
      </c>
      <c r="D32" s="332"/>
      <c r="E32" s="332"/>
      <c r="F32" s="24" t="s">
        <v>32</v>
      </c>
      <c r="G32" s="21">
        <f t="shared" si="1"/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</row>
    <row r="33" spans="1:17" s="4" customFormat="1">
      <c r="A33" s="2"/>
      <c r="B33" s="23"/>
      <c r="C33" s="320" t="s">
        <v>31</v>
      </c>
      <c r="D33" s="320"/>
      <c r="E33" s="320"/>
      <c r="F33" s="22" t="s">
        <v>30</v>
      </c>
      <c r="G33" s="21">
        <f t="shared" si="1"/>
        <v>0</v>
      </c>
      <c r="H33" s="20"/>
      <c r="I33" s="20"/>
      <c r="J33" s="20"/>
      <c r="K33" s="20"/>
      <c r="L33" s="20"/>
      <c r="M33" s="20"/>
      <c r="N33" s="20"/>
      <c r="O33" s="20"/>
      <c r="P33" s="20"/>
      <c r="Q33" s="20"/>
    </row>
    <row r="34" spans="1:17" s="4" customFormat="1">
      <c r="A34" s="2"/>
      <c r="B34" s="26"/>
      <c r="C34" s="320" t="s">
        <v>29</v>
      </c>
      <c r="D34" s="320"/>
      <c r="E34" s="320"/>
      <c r="F34" s="22" t="s">
        <v>28</v>
      </c>
      <c r="G34" s="21">
        <f t="shared" si="1"/>
        <v>0</v>
      </c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17" s="4" customFormat="1">
      <c r="A35" s="2"/>
      <c r="B35" s="23"/>
      <c r="C35" s="320" t="s">
        <v>27</v>
      </c>
      <c r="D35" s="320"/>
      <c r="E35" s="320"/>
      <c r="F35" s="22" t="s">
        <v>26</v>
      </c>
      <c r="G35" s="21">
        <f t="shared" si="1"/>
        <v>0</v>
      </c>
      <c r="H35" s="20"/>
      <c r="I35" s="20"/>
      <c r="J35" s="20"/>
      <c r="K35" s="20"/>
      <c r="L35" s="20"/>
      <c r="M35" s="20"/>
      <c r="N35" s="20"/>
      <c r="O35" s="20"/>
      <c r="P35" s="20"/>
      <c r="Q35" s="20"/>
    </row>
    <row r="36" spans="1:17" s="4" customFormat="1">
      <c r="A36" s="2"/>
      <c r="B36" s="23"/>
      <c r="C36" s="320" t="s">
        <v>25</v>
      </c>
      <c r="D36" s="320"/>
      <c r="E36" s="320"/>
      <c r="F36" s="22" t="s">
        <v>24</v>
      </c>
      <c r="G36" s="21">
        <f t="shared" si="1"/>
        <v>0</v>
      </c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s="4" customFormat="1">
      <c r="A37" s="2"/>
      <c r="B37" s="23"/>
      <c r="C37" s="320" t="s">
        <v>23</v>
      </c>
      <c r="D37" s="320"/>
      <c r="E37" s="320"/>
      <c r="F37" s="22" t="s">
        <v>22</v>
      </c>
      <c r="G37" s="21">
        <f t="shared" si="1"/>
        <v>0</v>
      </c>
      <c r="H37" s="20"/>
      <c r="I37" s="20"/>
      <c r="J37" s="20"/>
      <c r="K37" s="20"/>
      <c r="L37" s="20"/>
      <c r="M37" s="20"/>
      <c r="N37" s="20"/>
      <c r="O37" s="20"/>
      <c r="P37" s="20"/>
      <c r="Q37" s="20"/>
    </row>
    <row r="38" spans="1:17" s="4" customFormat="1">
      <c r="A38" s="2"/>
      <c r="B38" s="23"/>
      <c r="C38" s="320" t="s">
        <v>21</v>
      </c>
      <c r="D38" s="320"/>
      <c r="E38" s="320"/>
      <c r="F38" s="22" t="s">
        <v>20</v>
      </c>
      <c r="G38" s="21">
        <f t="shared" si="1"/>
        <v>0</v>
      </c>
      <c r="H38" s="20"/>
      <c r="I38" s="20"/>
      <c r="J38" s="20"/>
      <c r="K38" s="20"/>
      <c r="L38" s="20"/>
      <c r="M38" s="20"/>
      <c r="N38" s="20"/>
      <c r="O38" s="20"/>
      <c r="P38" s="20"/>
      <c r="Q38" s="20"/>
    </row>
    <row r="39" spans="1:17" s="4" customFormat="1" ht="31.5" customHeight="1">
      <c r="A39" s="2"/>
      <c r="B39" s="25"/>
      <c r="C39" s="331" t="s">
        <v>19</v>
      </c>
      <c r="D39" s="332"/>
      <c r="E39" s="332"/>
      <c r="F39" s="24" t="s">
        <v>18</v>
      </c>
      <c r="G39" s="21">
        <f t="shared" si="1"/>
        <v>0</v>
      </c>
      <c r="H39" s="20"/>
      <c r="I39" s="20"/>
      <c r="J39" s="20"/>
      <c r="K39" s="20"/>
      <c r="L39" s="20"/>
      <c r="M39" s="20"/>
      <c r="N39" s="20"/>
      <c r="O39" s="20"/>
      <c r="P39" s="20"/>
      <c r="Q39" s="20"/>
    </row>
    <row r="40" spans="1:17" s="4" customFormat="1">
      <c r="A40" s="2"/>
      <c r="B40" s="23"/>
      <c r="C40" s="320" t="s">
        <v>17</v>
      </c>
      <c r="D40" s="320"/>
      <c r="E40" s="320"/>
      <c r="F40" s="22" t="s">
        <v>16</v>
      </c>
      <c r="G40" s="21">
        <f t="shared" si="1"/>
        <v>0</v>
      </c>
      <c r="H40" s="20"/>
      <c r="I40" s="20"/>
      <c r="J40" s="20"/>
      <c r="K40" s="20"/>
      <c r="L40" s="20"/>
      <c r="M40" s="20"/>
      <c r="N40" s="20"/>
      <c r="O40" s="20"/>
      <c r="P40" s="20"/>
      <c r="Q40" s="20"/>
    </row>
  </sheetData>
  <mergeCells count="51">
    <mergeCell ref="M10:P10"/>
    <mergeCell ref="M11:P11"/>
    <mergeCell ref="M4:P4"/>
    <mergeCell ref="M5:P5"/>
    <mergeCell ref="M6:P6"/>
    <mergeCell ref="M7:P7"/>
    <mergeCell ref="M8:P8"/>
    <mergeCell ref="M9:P9"/>
    <mergeCell ref="C35:E35"/>
    <mergeCell ref="C33:E33"/>
    <mergeCell ref="C34:E34"/>
    <mergeCell ref="C31:E31"/>
    <mergeCell ref="C32:E32"/>
    <mergeCell ref="C40:E40"/>
    <mergeCell ref="C38:E38"/>
    <mergeCell ref="C39:E39"/>
    <mergeCell ref="C36:E36"/>
    <mergeCell ref="C37:E37"/>
    <mergeCell ref="C29:E29"/>
    <mergeCell ref="C30:E30"/>
    <mergeCell ref="C27:E27"/>
    <mergeCell ref="C28:E28"/>
    <mergeCell ref="C25:E25"/>
    <mergeCell ref="C26:E26"/>
    <mergeCell ref="G15:G16"/>
    <mergeCell ref="H15:L15"/>
    <mergeCell ref="M15:Q15"/>
    <mergeCell ref="C23:E23"/>
    <mergeCell ref="C24:E24"/>
    <mergeCell ref="C21:E21"/>
    <mergeCell ref="C22:E22"/>
    <mergeCell ref="C20:E20"/>
    <mergeCell ref="C19:E19"/>
    <mergeCell ref="B17:E17"/>
    <mergeCell ref="C18:E18"/>
    <mergeCell ref="T19:T20"/>
    <mergeCell ref="S19:S20"/>
    <mergeCell ref="S21:S23"/>
    <mergeCell ref="T21:T25"/>
    <mergeCell ref="B2:Q2"/>
    <mergeCell ref="D4:K4"/>
    <mergeCell ref="D5:K5"/>
    <mergeCell ref="E10:K10"/>
    <mergeCell ref="D11:K11"/>
    <mergeCell ref="E8:K8"/>
    <mergeCell ref="E9:K9"/>
    <mergeCell ref="E6:K6"/>
    <mergeCell ref="E7:K7"/>
    <mergeCell ref="C13:Q13"/>
    <mergeCell ref="B15:E16"/>
    <mergeCell ref="F15:F16"/>
  </mergeCells>
  <conditionalFormatting sqref="G18">
    <cfRule type="expression" dxfId="725" priority="140" stopIfTrue="1">
      <formula>G18&lt;&gt;M11</formula>
    </cfRule>
  </conditionalFormatting>
  <conditionalFormatting sqref="M18">
    <cfRule type="expression" dxfId="724" priority="139" stopIfTrue="1">
      <formula>M18&gt;G18</formula>
    </cfRule>
  </conditionalFormatting>
  <conditionalFormatting sqref="M19">
    <cfRule type="expression" dxfId="723" priority="138" stopIfTrue="1">
      <formula>M19&gt;G19</formula>
    </cfRule>
  </conditionalFormatting>
  <conditionalFormatting sqref="M20">
    <cfRule type="expression" dxfId="722" priority="137" stopIfTrue="1">
      <formula>M20&gt;G20</formula>
    </cfRule>
  </conditionalFormatting>
  <conditionalFormatting sqref="M21">
    <cfRule type="expression" dxfId="721" priority="136" stopIfTrue="1">
      <formula>M21&gt;G21</formula>
    </cfRule>
  </conditionalFormatting>
  <conditionalFormatting sqref="M27">
    <cfRule type="expression" dxfId="720" priority="135" stopIfTrue="1">
      <formula>M27&gt;G27</formula>
    </cfRule>
  </conditionalFormatting>
  <conditionalFormatting sqref="M28">
    <cfRule type="expression" dxfId="719" priority="134" stopIfTrue="1">
      <formula>M28&gt;G28</formula>
    </cfRule>
  </conditionalFormatting>
  <conditionalFormatting sqref="M29">
    <cfRule type="expression" dxfId="718" priority="133" stopIfTrue="1">
      <formula>M29&gt;G29</formula>
    </cfRule>
  </conditionalFormatting>
  <conditionalFormatting sqref="M30">
    <cfRule type="expression" dxfId="717" priority="132" stopIfTrue="1">
      <formula>M30&gt;G30</formula>
    </cfRule>
  </conditionalFormatting>
  <conditionalFormatting sqref="M31">
    <cfRule type="expression" dxfId="716" priority="131" stopIfTrue="1">
      <formula>OR(M31&gt;G31,M31&lt;M32+M33+M34)</formula>
    </cfRule>
  </conditionalFormatting>
  <conditionalFormatting sqref="M32">
    <cfRule type="expression" dxfId="715" priority="130" stopIfTrue="1">
      <formula>M32&gt;G32</formula>
    </cfRule>
  </conditionalFormatting>
  <conditionalFormatting sqref="M33">
    <cfRule type="expression" dxfId="714" priority="129" stopIfTrue="1">
      <formula>M33&gt;G33</formula>
    </cfRule>
  </conditionalFormatting>
  <conditionalFormatting sqref="M34">
    <cfRule type="expression" dxfId="713" priority="128" stopIfTrue="1">
      <formula>M34&gt;G34</formula>
    </cfRule>
  </conditionalFormatting>
  <conditionalFormatting sqref="M35">
    <cfRule type="expression" dxfId="712" priority="127" stopIfTrue="1">
      <formula>M35&gt;G35</formula>
    </cfRule>
  </conditionalFormatting>
  <conditionalFormatting sqref="M36">
    <cfRule type="expression" dxfId="711" priority="126" stopIfTrue="1">
      <formula>M36&gt;G36</formula>
    </cfRule>
  </conditionalFormatting>
  <conditionalFormatting sqref="M37">
    <cfRule type="expression" dxfId="710" priority="125" stopIfTrue="1">
      <formula>M37&gt;G37</formula>
    </cfRule>
  </conditionalFormatting>
  <conditionalFormatting sqref="M38">
    <cfRule type="expression" dxfId="709" priority="124" stopIfTrue="1">
      <formula>OR(M38&gt;G38,M38&lt;M39+M40)</formula>
    </cfRule>
  </conditionalFormatting>
  <conditionalFormatting sqref="M39">
    <cfRule type="expression" dxfId="708" priority="123" stopIfTrue="1">
      <formula>M39&gt;G39</formula>
    </cfRule>
  </conditionalFormatting>
  <conditionalFormatting sqref="M40">
    <cfRule type="expression" dxfId="707" priority="122" stopIfTrue="1">
      <formula>M40&gt;G40</formula>
    </cfRule>
  </conditionalFormatting>
  <conditionalFormatting sqref="N18">
    <cfRule type="expression" dxfId="706" priority="121" stopIfTrue="1">
      <formula>N18&gt;M18</formula>
    </cfRule>
  </conditionalFormatting>
  <conditionalFormatting sqref="N19">
    <cfRule type="expression" dxfId="705" priority="120" stopIfTrue="1">
      <formula>N19&gt;M19</formula>
    </cfRule>
  </conditionalFormatting>
  <conditionalFormatting sqref="N20">
    <cfRule type="expression" dxfId="704" priority="119" stopIfTrue="1">
      <formula>N20&gt;M20</formula>
    </cfRule>
  </conditionalFormatting>
  <conditionalFormatting sqref="N21">
    <cfRule type="expression" dxfId="703" priority="118" stopIfTrue="1">
      <formula>N21&gt;M21</formula>
    </cfRule>
  </conditionalFormatting>
  <conditionalFormatting sqref="N27">
    <cfRule type="expression" dxfId="702" priority="117" stopIfTrue="1">
      <formula>N27&gt;M27</formula>
    </cfRule>
  </conditionalFormatting>
  <conditionalFormatting sqref="N28">
    <cfRule type="expression" dxfId="701" priority="116" stopIfTrue="1">
      <formula>N28&gt;M28</formula>
    </cfRule>
  </conditionalFormatting>
  <conditionalFormatting sqref="N29">
    <cfRule type="expression" dxfId="700" priority="115" stopIfTrue="1">
      <formula>N29&gt;M29</formula>
    </cfRule>
  </conditionalFormatting>
  <conditionalFormatting sqref="N30">
    <cfRule type="expression" dxfId="699" priority="114" stopIfTrue="1">
      <formula>N30&gt;M30</formula>
    </cfRule>
  </conditionalFormatting>
  <conditionalFormatting sqref="N32">
    <cfRule type="expression" dxfId="698" priority="113" stopIfTrue="1">
      <formula>N32&gt;M32</formula>
    </cfRule>
  </conditionalFormatting>
  <conditionalFormatting sqref="N33">
    <cfRule type="expression" dxfId="697" priority="112" stopIfTrue="1">
      <formula>N33&gt;M33</formula>
    </cfRule>
  </conditionalFormatting>
  <conditionalFormatting sqref="N34">
    <cfRule type="expression" dxfId="696" priority="111" stopIfTrue="1">
      <formula>N34&gt;M34</formula>
    </cfRule>
  </conditionalFormatting>
  <conditionalFormatting sqref="N35">
    <cfRule type="expression" dxfId="695" priority="110" stopIfTrue="1">
      <formula>N35&gt;M35</formula>
    </cfRule>
  </conditionalFormatting>
  <conditionalFormatting sqref="N36">
    <cfRule type="expression" dxfId="694" priority="109" stopIfTrue="1">
      <formula>N36&gt;M36</formula>
    </cfRule>
  </conditionalFormatting>
  <conditionalFormatting sqref="N37">
    <cfRule type="expression" dxfId="693" priority="108" stopIfTrue="1">
      <formula>N37&gt;M37</formula>
    </cfRule>
  </conditionalFormatting>
  <conditionalFormatting sqref="N39">
    <cfRule type="expression" dxfId="692" priority="107" stopIfTrue="1">
      <formula>N39&gt;M39</formula>
    </cfRule>
  </conditionalFormatting>
  <conditionalFormatting sqref="N40">
    <cfRule type="expression" dxfId="691" priority="106" stopIfTrue="1">
      <formula>N40&gt;M40</formula>
    </cfRule>
  </conditionalFormatting>
  <conditionalFormatting sqref="O18">
    <cfRule type="expression" dxfId="690" priority="105" stopIfTrue="1">
      <formula>O18&gt;G18</formula>
    </cfRule>
  </conditionalFormatting>
  <conditionalFormatting sqref="O19">
    <cfRule type="expression" dxfId="689" priority="104" stopIfTrue="1">
      <formula>O19&gt;G19</formula>
    </cfRule>
  </conditionalFormatting>
  <conditionalFormatting sqref="O20">
    <cfRule type="expression" dxfId="688" priority="103" stopIfTrue="1">
      <formula>O20&gt;G20</formula>
    </cfRule>
  </conditionalFormatting>
  <conditionalFormatting sqref="O21">
    <cfRule type="expression" dxfId="687" priority="102" stopIfTrue="1">
      <formula>O21&gt;G21</formula>
    </cfRule>
  </conditionalFormatting>
  <conditionalFormatting sqref="O27">
    <cfRule type="expression" dxfId="686" priority="101" stopIfTrue="1">
      <formula>O27&gt;G27</formula>
    </cfRule>
  </conditionalFormatting>
  <conditionalFormatting sqref="O28">
    <cfRule type="expression" dxfId="685" priority="100" stopIfTrue="1">
      <formula>O28&gt;G28</formula>
    </cfRule>
  </conditionalFormatting>
  <conditionalFormatting sqref="O29">
    <cfRule type="expression" dxfId="684" priority="99" stopIfTrue="1">
      <formula>O29&gt;G29</formula>
    </cfRule>
  </conditionalFormatting>
  <conditionalFormatting sqref="O30">
    <cfRule type="expression" dxfId="683" priority="98" stopIfTrue="1">
      <formula>O30&gt;G30</formula>
    </cfRule>
  </conditionalFormatting>
  <conditionalFormatting sqref="O32">
    <cfRule type="expression" dxfId="682" priority="97" stopIfTrue="1">
      <formula>O32&gt;G32</formula>
    </cfRule>
  </conditionalFormatting>
  <conditionalFormatting sqref="O33">
    <cfRule type="expression" dxfId="681" priority="96" stopIfTrue="1">
      <formula>O33&gt;G33</formula>
    </cfRule>
  </conditionalFormatting>
  <conditionalFormatting sqref="O34">
    <cfRule type="expression" dxfId="680" priority="95" stopIfTrue="1">
      <formula>O34&gt;G34</formula>
    </cfRule>
  </conditionalFormatting>
  <conditionalFormatting sqref="O35">
    <cfRule type="expression" dxfId="679" priority="94" stopIfTrue="1">
      <formula>O35&gt;G35</formula>
    </cfRule>
  </conditionalFormatting>
  <conditionalFormatting sqref="O36">
    <cfRule type="expression" dxfId="678" priority="93" stopIfTrue="1">
      <formula>O36&gt;G36</formula>
    </cfRule>
  </conditionalFormatting>
  <conditionalFormatting sqref="O37">
    <cfRule type="expression" dxfId="677" priority="92" stopIfTrue="1">
      <formula>O37&gt;G37</formula>
    </cfRule>
  </conditionalFormatting>
  <conditionalFormatting sqref="O39">
    <cfRule type="expression" dxfId="676" priority="91" stopIfTrue="1">
      <formula>O39&gt;G39</formula>
    </cfRule>
  </conditionalFormatting>
  <conditionalFormatting sqref="O40">
    <cfRule type="expression" dxfId="675" priority="90" stopIfTrue="1">
      <formula>O40&gt;G40</formula>
    </cfRule>
  </conditionalFormatting>
  <conditionalFormatting sqref="P18">
    <cfRule type="expression" dxfId="674" priority="89" stopIfTrue="1">
      <formula>P18&gt;G18</formula>
    </cfRule>
  </conditionalFormatting>
  <conditionalFormatting sqref="P19">
    <cfRule type="expression" dxfId="673" priority="88" stopIfTrue="1">
      <formula>P19&gt;G19</formula>
    </cfRule>
  </conditionalFormatting>
  <conditionalFormatting sqref="Q18">
    <cfRule type="expression" dxfId="672" priority="87" stopIfTrue="1">
      <formula>Q18&gt;G18</formula>
    </cfRule>
  </conditionalFormatting>
  <conditionalFormatting sqref="Q19">
    <cfRule type="expression" dxfId="671" priority="86" stopIfTrue="1">
      <formula>Q19&gt;G19</formula>
    </cfRule>
  </conditionalFormatting>
  <conditionalFormatting sqref="P20">
    <cfRule type="expression" dxfId="670" priority="85" stopIfTrue="1">
      <formula>P20&gt;G20</formula>
    </cfRule>
  </conditionalFormatting>
  <conditionalFormatting sqref="Q20">
    <cfRule type="expression" dxfId="669" priority="84" stopIfTrue="1">
      <formula>Q20&gt;G20</formula>
    </cfRule>
  </conditionalFormatting>
  <conditionalFormatting sqref="P21">
    <cfRule type="expression" dxfId="668" priority="83" stopIfTrue="1">
      <formula>P21&gt;G21</formula>
    </cfRule>
  </conditionalFormatting>
  <conditionalFormatting sqref="Q21">
    <cfRule type="expression" dxfId="667" priority="82" stopIfTrue="1">
      <formula>Q21&gt;G21</formula>
    </cfRule>
  </conditionalFormatting>
  <conditionalFormatting sqref="P27">
    <cfRule type="expression" dxfId="666" priority="81" stopIfTrue="1">
      <formula>P27&gt;G27</formula>
    </cfRule>
  </conditionalFormatting>
  <conditionalFormatting sqref="Q27">
    <cfRule type="expression" dxfId="665" priority="80" stopIfTrue="1">
      <formula>Q27&gt;G27</formula>
    </cfRule>
  </conditionalFormatting>
  <conditionalFormatting sqref="P28">
    <cfRule type="expression" dxfId="664" priority="79" stopIfTrue="1">
      <formula>P28&gt;G28</formula>
    </cfRule>
  </conditionalFormatting>
  <conditionalFormatting sqref="Q28">
    <cfRule type="expression" dxfId="663" priority="78" stopIfTrue="1">
      <formula>Q28&gt;G28</formula>
    </cfRule>
  </conditionalFormatting>
  <conditionalFormatting sqref="P29">
    <cfRule type="expression" dxfId="662" priority="77" stopIfTrue="1">
      <formula>P29&gt;G29</formula>
    </cfRule>
  </conditionalFormatting>
  <conditionalFormatting sqref="Q29">
    <cfRule type="expression" dxfId="661" priority="76" stopIfTrue="1">
      <formula>Q29&gt;G29</formula>
    </cfRule>
  </conditionalFormatting>
  <conditionalFormatting sqref="P30">
    <cfRule type="expression" dxfId="660" priority="75" stopIfTrue="1">
      <formula>P30&gt;G30</formula>
    </cfRule>
  </conditionalFormatting>
  <conditionalFormatting sqref="Q30">
    <cfRule type="expression" dxfId="659" priority="74" stopIfTrue="1">
      <formula>Q30&gt;G30</formula>
    </cfRule>
  </conditionalFormatting>
  <conditionalFormatting sqref="P32">
    <cfRule type="expression" dxfId="658" priority="73" stopIfTrue="1">
      <formula>P32&gt;G32</formula>
    </cfRule>
  </conditionalFormatting>
  <conditionalFormatting sqref="Q32">
    <cfRule type="expression" dxfId="657" priority="72" stopIfTrue="1">
      <formula>Q32&gt;G32</formula>
    </cfRule>
  </conditionalFormatting>
  <conditionalFormatting sqref="P33">
    <cfRule type="expression" dxfId="656" priority="71" stopIfTrue="1">
      <formula>P33&gt;G33</formula>
    </cfRule>
  </conditionalFormatting>
  <conditionalFormatting sqref="Q33">
    <cfRule type="expression" dxfId="655" priority="70" stopIfTrue="1">
      <formula>Q33&gt;G33</formula>
    </cfRule>
  </conditionalFormatting>
  <conditionalFormatting sqref="P34">
    <cfRule type="expression" dxfId="654" priority="69" stopIfTrue="1">
      <formula>P34&gt;G34</formula>
    </cfRule>
  </conditionalFormatting>
  <conditionalFormatting sqref="Q34">
    <cfRule type="expression" dxfId="653" priority="68" stopIfTrue="1">
      <formula>Q34&gt;G34</formula>
    </cfRule>
  </conditionalFormatting>
  <conditionalFormatting sqref="P35">
    <cfRule type="expression" dxfId="652" priority="67" stopIfTrue="1">
      <formula>P35&gt;G35</formula>
    </cfRule>
  </conditionalFormatting>
  <conditionalFormatting sqref="Q35">
    <cfRule type="expression" dxfId="651" priority="66" stopIfTrue="1">
      <formula>Q35&gt;G35</formula>
    </cfRule>
  </conditionalFormatting>
  <conditionalFormatting sqref="P36">
    <cfRule type="expression" dxfId="650" priority="65" stopIfTrue="1">
      <formula>P36&gt;G36</formula>
    </cfRule>
  </conditionalFormatting>
  <conditionalFormatting sqref="Q36">
    <cfRule type="expression" dxfId="649" priority="64" stopIfTrue="1">
      <formula>Q36&gt;G36</formula>
    </cfRule>
  </conditionalFormatting>
  <conditionalFormatting sqref="P37">
    <cfRule type="expression" dxfId="648" priority="63" stopIfTrue="1">
      <formula>P37&gt;G37</formula>
    </cfRule>
  </conditionalFormatting>
  <conditionalFormatting sqref="Q37">
    <cfRule type="expression" dxfId="647" priority="62" stopIfTrue="1">
      <formula>Q37&gt;G37</formula>
    </cfRule>
  </conditionalFormatting>
  <conditionalFormatting sqref="P39">
    <cfRule type="expression" dxfId="646" priority="61" stopIfTrue="1">
      <formula>P39&gt;G39</formula>
    </cfRule>
  </conditionalFormatting>
  <conditionalFormatting sqref="Q39">
    <cfRule type="expression" dxfId="645" priority="60" stopIfTrue="1">
      <formula>Q39&gt;G39</formula>
    </cfRule>
  </conditionalFormatting>
  <conditionalFormatting sqref="P40">
    <cfRule type="expression" dxfId="644" priority="59" stopIfTrue="1">
      <formula>P40&gt;G40</formula>
    </cfRule>
  </conditionalFormatting>
  <conditionalFormatting sqref="Q40">
    <cfRule type="expression" dxfId="643" priority="58" stopIfTrue="1">
      <formula>Q40&gt;G40</formula>
    </cfRule>
  </conditionalFormatting>
  <conditionalFormatting sqref="G22">
    <cfRule type="expression" dxfId="642" priority="57" stopIfTrue="1">
      <formula>G22&gt;G21</formula>
    </cfRule>
  </conditionalFormatting>
  <conditionalFormatting sqref="H22">
    <cfRule type="expression" dxfId="641" priority="56" stopIfTrue="1">
      <formula>H22&gt;H21</formula>
    </cfRule>
  </conditionalFormatting>
  <conditionalFormatting sqref="G26">
    <cfRule type="expression" dxfId="640" priority="55" stopIfTrue="1">
      <formula>G26&gt;G25</formula>
    </cfRule>
  </conditionalFormatting>
  <conditionalFormatting sqref="H26">
    <cfRule type="expression" dxfId="639" priority="54" stopIfTrue="1">
      <formula>H26&gt;H25</formula>
    </cfRule>
  </conditionalFormatting>
  <conditionalFormatting sqref="I22">
    <cfRule type="expression" dxfId="638" priority="53" stopIfTrue="1">
      <formula>I22&gt;I21</formula>
    </cfRule>
  </conditionalFormatting>
  <conditionalFormatting sqref="I26">
    <cfRule type="expression" dxfId="637" priority="52" stopIfTrue="1">
      <formula>I26&gt;I25</formula>
    </cfRule>
  </conditionalFormatting>
  <conditionalFormatting sqref="J22">
    <cfRule type="expression" dxfId="636" priority="51" stopIfTrue="1">
      <formula>J22&gt;J21</formula>
    </cfRule>
  </conditionalFormatting>
  <conditionalFormatting sqref="J26">
    <cfRule type="expression" dxfId="635" priority="50" stopIfTrue="1">
      <formula>J26&gt;J25</formula>
    </cfRule>
  </conditionalFormatting>
  <conditionalFormatting sqref="K22">
    <cfRule type="expression" dxfId="634" priority="49" stopIfTrue="1">
      <formula>K22&gt;K21</formula>
    </cfRule>
  </conditionalFormatting>
  <conditionalFormatting sqref="K26">
    <cfRule type="expression" dxfId="633" priority="48" stopIfTrue="1">
      <formula>K26&gt;K25</formula>
    </cfRule>
  </conditionalFormatting>
  <conditionalFormatting sqref="L22">
    <cfRule type="expression" dxfId="632" priority="47" stopIfTrue="1">
      <formula>L22&gt;L21</formula>
    </cfRule>
  </conditionalFormatting>
  <conditionalFormatting sqref="L26">
    <cfRule type="expression" dxfId="631" priority="46" stopIfTrue="1">
      <formula>L26&gt;L25</formula>
    </cfRule>
  </conditionalFormatting>
  <conditionalFormatting sqref="M22">
    <cfRule type="expression" dxfId="630" priority="45" stopIfTrue="1">
      <formula>OR(M22&gt;G22,M22&gt;M21)</formula>
    </cfRule>
  </conditionalFormatting>
  <conditionalFormatting sqref="M23">
    <cfRule type="expression" dxfId="629" priority="44" stopIfTrue="1">
      <formula>M23&gt;G23</formula>
    </cfRule>
  </conditionalFormatting>
  <conditionalFormatting sqref="M24">
    <cfRule type="expression" dxfId="628" priority="43" stopIfTrue="1">
      <formula>M24&gt;G24</formula>
    </cfRule>
  </conditionalFormatting>
  <conditionalFormatting sqref="M25">
    <cfRule type="expression" dxfId="627" priority="42" stopIfTrue="1">
      <formula>M25&gt;G25</formula>
    </cfRule>
  </conditionalFormatting>
  <conditionalFormatting sqref="M26">
    <cfRule type="expression" dxfId="626" priority="41" stopIfTrue="1">
      <formula>OR(M26&gt;M25,M26&gt;G26)</formula>
    </cfRule>
  </conditionalFormatting>
  <conditionalFormatting sqref="N22">
    <cfRule type="expression" dxfId="625" priority="40" stopIfTrue="1">
      <formula>OR(N22&gt;M22,N22&gt;N21)</formula>
    </cfRule>
  </conditionalFormatting>
  <conditionalFormatting sqref="N23">
    <cfRule type="expression" dxfId="624" priority="39" stopIfTrue="1">
      <formula>N23&gt;M23</formula>
    </cfRule>
  </conditionalFormatting>
  <conditionalFormatting sqref="N24">
    <cfRule type="expression" dxfId="623" priority="38" stopIfTrue="1">
      <formula>N24&gt;M24</formula>
    </cfRule>
  </conditionalFormatting>
  <conditionalFormatting sqref="N25">
    <cfRule type="expression" dxfId="622" priority="37" stopIfTrue="1">
      <formula>N25&gt;M25</formula>
    </cfRule>
  </conditionalFormatting>
  <conditionalFormatting sqref="N26">
    <cfRule type="expression" dxfId="621" priority="36" stopIfTrue="1">
      <formula>OR(N26&gt;M26,N26&gt;N25)</formula>
    </cfRule>
  </conditionalFormatting>
  <conditionalFormatting sqref="O22">
    <cfRule type="expression" dxfId="620" priority="35" stopIfTrue="1">
      <formula>OR(O22&gt;O21,O22&gt;G22)</formula>
    </cfRule>
  </conditionalFormatting>
  <conditionalFormatting sqref="O23">
    <cfRule type="expression" dxfId="619" priority="34" stopIfTrue="1">
      <formula>O23&gt;G23</formula>
    </cfRule>
  </conditionalFormatting>
  <conditionalFormatting sqref="O24">
    <cfRule type="expression" dxfId="618" priority="33" stopIfTrue="1">
      <formula>O24&gt;G24</formula>
    </cfRule>
  </conditionalFormatting>
  <conditionalFormatting sqref="O25">
    <cfRule type="expression" dxfId="617" priority="32" stopIfTrue="1">
      <formula>O25&gt;G25</formula>
    </cfRule>
  </conditionalFormatting>
  <conditionalFormatting sqref="O26">
    <cfRule type="expression" dxfId="616" priority="31" stopIfTrue="1">
      <formula>OR(O26&gt;O25,O26&gt;G26)</formula>
    </cfRule>
  </conditionalFormatting>
  <conditionalFormatting sqref="P22">
    <cfRule type="expression" dxfId="615" priority="30" stopIfTrue="1">
      <formula>OR(P22&gt;P21,P22&gt;G22)</formula>
    </cfRule>
  </conditionalFormatting>
  <conditionalFormatting sqref="P23">
    <cfRule type="expression" dxfId="614" priority="29" stopIfTrue="1">
      <formula>P23&gt;G23</formula>
    </cfRule>
  </conditionalFormatting>
  <conditionalFormatting sqref="P24">
    <cfRule type="expression" dxfId="613" priority="28" stopIfTrue="1">
      <formula>P24&gt;G24</formula>
    </cfRule>
  </conditionalFormatting>
  <conditionalFormatting sqref="P25">
    <cfRule type="expression" dxfId="612" priority="27" stopIfTrue="1">
      <formula>P25&gt;G25</formula>
    </cfRule>
  </conditionalFormatting>
  <conditionalFormatting sqref="P26">
    <cfRule type="expression" dxfId="611" priority="26" stopIfTrue="1">
      <formula>OR(P26&gt;P25,P26&gt;G26)</formula>
    </cfRule>
  </conditionalFormatting>
  <conditionalFormatting sqref="Q22">
    <cfRule type="expression" dxfId="610" priority="25" stopIfTrue="1">
      <formula>OR(Q22&gt;Q21,Q22&gt;G22)</formula>
    </cfRule>
  </conditionalFormatting>
  <conditionalFormatting sqref="Q23">
    <cfRule type="expression" dxfId="609" priority="24" stopIfTrue="1">
      <formula>Q23&gt;G23</formula>
    </cfRule>
  </conditionalFormatting>
  <conditionalFormatting sqref="Q24">
    <cfRule type="expression" dxfId="608" priority="23" stopIfTrue="1">
      <formula>Q24&gt;G24</formula>
    </cfRule>
  </conditionalFormatting>
  <conditionalFormatting sqref="Q25">
    <cfRule type="expression" dxfId="607" priority="22" stopIfTrue="1">
      <formula>Q25&gt;G25</formula>
    </cfRule>
  </conditionalFormatting>
  <conditionalFormatting sqref="Q26">
    <cfRule type="expression" dxfId="606" priority="21" stopIfTrue="1">
      <formula>OR(Q26&gt;Q25,Q26&gt;G26)</formula>
    </cfRule>
  </conditionalFormatting>
  <conditionalFormatting sqref="G38">
    <cfRule type="expression" dxfId="605" priority="20" stopIfTrue="1">
      <formula>G38&lt;G39+G40</formula>
    </cfRule>
  </conditionalFormatting>
  <conditionalFormatting sqref="G31">
    <cfRule type="expression" dxfId="604" priority="19" stopIfTrue="1">
      <formula>G31&lt;G32+G33+G34</formula>
    </cfRule>
  </conditionalFormatting>
  <conditionalFormatting sqref="H31">
    <cfRule type="expression" dxfId="603" priority="18" stopIfTrue="1">
      <formula>H31&lt;H32+H33+H34</formula>
    </cfRule>
  </conditionalFormatting>
  <conditionalFormatting sqref="I31">
    <cfRule type="expression" dxfId="602" priority="17" stopIfTrue="1">
      <formula>I31&lt;I32+I33+I34</formula>
    </cfRule>
  </conditionalFormatting>
  <conditionalFormatting sqref="J31">
    <cfRule type="expression" dxfId="601" priority="16" stopIfTrue="1">
      <formula>J31&lt;J32+J33+J34</formula>
    </cfRule>
  </conditionalFormatting>
  <conditionalFormatting sqref="K31">
    <cfRule type="expression" dxfId="600" priority="15" stopIfTrue="1">
      <formula>K31&lt;K32+K33+K34</formula>
    </cfRule>
  </conditionalFormatting>
  <conditionalFormatting sqref="L31">
    <cfRule type="expression" dxfId="599" priority="14" stopIfTrue="1">
      <formula>L31&lt;L32+L33+L34</formula>
    </cfRule>
  </conditionalFormatting>
  <conditionalFormatting sqref="H38">
    <cfRule type="expression" dxfId="598" priority="13" stopIfTrue="1">
      <formula>H38&lt;H39+H40</formula>
    </cfRule>
  </conditionalFormatting>
  <conditionalFormatting sqref="I38">
    <cfRule type="expression" dxfId="597" priority="12" stopIfTrue="1">
      <formula>I38&lt;I39+I40</formula>
    </cfRule>
  </conditionalFormatting>
  <conditionalFormatting sqref="J38">
    <cfRule type="expression" dxfId="596" priority="11" stopIfTrue="1">
      <formula>J38&lt;J39+J40</formula>
    </cfRule>
  </conditionalFormatting>
  <conditionalFormatting sqref="K38">
    <cfRule type="expression" dxfId="595" priority="10" stopIfTrue="1">
      <formula>K38&lt;K39+K40</formula>
    </cfRule>
  </conditionalFormatting>
  <conditionalFormatting sqref="L38">
    <cfRule type="expression" dxfId="594" priority="9" stopIfTrue="1">
      <formula>L38&lt;L39+L40</formula>
    </cfRule>
  </conditionalFormatting>
  <conditionalFormatting sqref="N31">
    <cfRule type="expression" dxfId="593" priority="8" stopIfTrue="1">
      <formula>OR(N31&gt;M31,N31&lt;N32+N33+N34)</formula>
    </cfRule>
  </conditionalFormatting>
  <conditionalFormatting sqref="O31">
    <cfRule type="expression" dxfId="592" priority="7" stopIfTrue="1">
      <formula>OR(O31&gt;G31,O31&lt;O32+O33+O34)</formula>
    </cfRule>
  </conditionalFormatting>
  <conditionalFormatting sqref="P31">
    <cfRule type="expression" dxfId="591" priority="6" stopIfTrue="1">
      <formula>OR(P31&gt;G31,P31&lt;P32+P33+P34)</formula>
    </cfRule>
  </conditionalFormatting>
  <conditionalFormatting sqref="Q31">
    <cfRule type="expression" dxfId="590" priority="5" stopIfTrue="1">
      <formula>OR(Q31&gt;G31,Q31&lt;Q32+Q33+Q34)</formula>
    </cfRule>
  </conditionalFormatting>
  <conditionalFormatting sqref="N38">
    <cfRule type="expression" dxfId="589" priority="4" stopIfTrue="1">
      <formula>OR(N38&gt;M38,N38&lt;N39+N40)</formula>
    </cfRule>
  </conditionalFormatting>
  <conditionalFormatting sqref="O38">
    <cfRule type="expression" dxfId="588" priority="3" stopIfTrue="1">
      <formula>OR(O38&gt;G38,O38&lt;O39+O40)</formula>
    </cfRule>
  </conditionalFormatting>
  <conditionalFormatting sqref="P38">
    <cfRule type="expression" dxfId="587" priority="2" stopIfTrue="1">
      <formula>OR(P38&gt;G38,P38&lt;P39+P40)</formula>
    </cfRule>
  </conditionalFormatting>
  <conditionalFormatting sqref="Q38">
    <cfRule type="expression" dxfId="586" priority="1" stopIfTrue="1">
      <formula>OR(Q38&gt;G38,Q38&lt;Q39+Q40)</formula>
    </cfRule>
  </conditionalFormatting>
  <pageMargins left="0.70866141732283472" right="0.70866141732283472" top="0.74803149606299213" bottom="0.74803149606299213" header="0.31496062992125984" footer="0.31496062992125984"/>
  <pageSetup paperSize="9" scale="65" orientation="landscape" cellComments="asDisplayed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30"/>
  <sheetViews>
    <sheetView zoomScale="85" zoomScaleNormal="85" workbookViewId="0">
      <selection sqref="A1:Q31"/>
    </sheetView>
  </sheetViews>
  <sheetFormatPr defaultRowHeight="12.75"/>
  <cols>
    <col min="1" max="2" width="2.42578125" style="258" customWidth="1"/>
    <col min="3" max="3" width="16.28515625" style="258" customWidth="1"/>
    <col min="4" max="4" width="3.140625" style="258" customWidth="1"/>
    <col min="5" max="5" width="13.5703125" style="258" customWidth="1"/>
    <col min="6" max="7" width="15.85546875" style="258" customWidth="1"/>
    <col min="8" max="8" width="4.85546875" style="258" customWidth="1"/>
    <col min="9" max="9" width="13.7109375" style="258" customWidth="1"/>
    <col min="10" max="10" width="16.42578125" style="258" customWidth="1"/>
    <col min="11" max="11" width="8.7109375" style="258" customWidth="1"/>
    <col min="12" max="12" width="3.28515625" style="258" customWidth="1"/>
    <col min="13" max="13" width="6.140625" style="258" customWidth="1"/>
    <col min="14" max="14" width="3.7109375" style="258" customWidth="1"/>
    <col min="15" max="15" width="12" style="258" customWidth="1"/>
    <col min="16" max="16" width="11" style="258" customWidth="1"/>
    <col min="17" max="17" width="3.28515625" style="258" customWidth="1"/>
    <col min="18" max="16384" width="9.140625" style="258"/>
  </cols>
  <sheetData>
    <row r="1" spans="1:22" ht="12" customHeight="1" thickBot="1">
      <c r="P1" s="445"/>
      <c r="Q1" s="445"/>
    </row>
    <row r="2" spans="1:22" ht="14.25" customHeight="1" thickBot="1">
      <c r="D2" s="453" t="s">
        <v>738</v>
      </c>
      <c r="E2" s="454"/>
      <c r="F2" s="454"/>
      <c r="G2" s="454"/>
      <c r="H2" s="454"/>
      <c r="I2" s="454"/>
      <c r="J2" s="454"/>
      <c r="K2" s="454"/>
      <c r="L2" s="454"/>
      <c r="M2" s="454"/>
      <c r="N2" s="455"/>
      <c r="O2" s="274"/>
      <c r="P2" s="446"/>
      <c r="Q2" s="445"/>
    </row>
    <row r="3" spans="1:22" ht="13.5" thickBot="1">
      <c r="P3" s="445"/>
      <c r="Q3" s="445"/>
    </row>
    <row r="4" spans="1:22" ht="13.5" thickBot="1">
      <c r="D4" s="456" t="s">
        <v>737</v>
      </c>
      <c r="E4" s="457"/>
      <c r="F4" s="457"/>
      <c r="G4" s="457"/>
      <c r="H4" s="457"/>
      <c r="I4" s="457"/>
      <c r="J4" s="457"/>
      <c r="K4" s="457"/>
      <c r="L4" s="457"/>
      <c r="M4" s="457"/>
      <c r="N4" s="458"/>
      <c r="O4" s="274"/>
      <c r="P4" s="445"/>
      <c r="Q4" s="445"/>
    </row>
    <row r="5" spans="1:22" ht="13.5" thickBot="1"/>
    <row r="6" spans="1:22" ht="48" customHeight="1" thickBot="1">
      <c r="C6" s="459" t="s">
        <v>736</v>
      </c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1"/>
      <c r="P6" s="299"/>
    </row>
    <row r="7" spans="1:22" ht="13.5" thickBot="1"/>
    <row r="8" spans="1:22" ht="13.5" customHeight="1" thickBot="1">
      <c r="D8" s="456" t="s">
        <v>735</v>
      </c>
      <c r="E8" s="457"/>
      <c r="F8" s="457"/>
      <c r="G8" s="457"/>
      <c r="H8" s="457"/>
      <c r="I8" s="457"/>
      <c r="J8" s="457"/>
      <c r="K8" s="457"/>
      <c r="L8" s="457"/>
      <c r="M8" s="457"/>
      <c r="N8" s="458"/>
      <c r="O8" s="273"/>
      <c r="P8" s="273"/>
    </row>
    <row r="9" spans="1:22" ht="13.5" thickBot="1"/>
    <row r="10" spans="1:22" s="277" customFormat="1" ht="44.25" customHeight="1">
      <c r="E10" s="447" t="s">
        <v>734</v>
      </c>
      <c r="F10" s="448"/>
      <c r="G10" s="448"/>
      <c r="H10" s="448"/>
      <c r="I10" s="448"/>
      <c r="J10" s="448"/>
      <c r="K10" s="448"/>
      <c r="L10" s="449"/>
      <c r="M10" s="293"/>
    </row>
    <row r="11" spans="1:22" s="277" customFormat="1" ht="16.5" customHeight="1" thickBot="1">
      <c r="E11" s="298"/>
      <c r="F11" s="295"/>
      <c r="G11" s="297" t="s">
        <v>733</v>
      </c>
      <c r="H11" s="462">
        <v>2023</v>
      </c>
      <c r="I11" s="462"/>
      <c r="J11" s="296" t="s">
        <v>732</v>
      </c>
      <c r="K11" s="295"/>
      <c r="L11" s="294"/>
      <c r="M11" s="293"/>
    </row>
    <row r="12" spans="1:22" ht="13.5" thickBot="1"/>
    <row r="13" spans="1:22" ht="20.25" customHeight="1" thickBot="1">
      <c r="A13" s="450" t="s">
        <v>731</v>
      </c>
      <c r="B13" s="451"/>
      <c r="C13" s="451"/>
      <c r="D13" s="451"/>
      <c r="E13" s="451"/>
      <c r="F13" s="451"/>
      <c r="G13" s="451"/>
      <c r="H13" s="292"/>
      <c r="I13" s="450" t="s">
        <v>730</v>
      </c>
      <c r="J13" s="452"/>
      <c r="K13" s="287"/>
      <c r="N13" s="463" t="s">
        <v>729</v>
      </c>
      <c r="O13" s="464"/>
      <c r="P13" s="465"/>
      <c r="V13" s="291"/>
    </row>
    <row r="14" spans="1:22" ht="13.5" customHeight="1">
      <c r="A14" s="289"/>
      <c r="B14" s="290" t="s">
        <v>728</v>
      </c>
      <c r="C14" s="290"/>
      <c r="D14" s="289"/>
      <c r="E14" s="289"/>
      <c r="F14" s="289"/>
      <c r="G14" s="289"/>
      <c r="H14" s="288"/>
      <c r="I14" s="482"/>
      <c r="J14" s="483"/>
      <c r="K14" s="287"/>
      <c r="L14" s="486" t="s">
        <v>727</v>
      </c>
      <c r="M14" s="486"/>
      <c r="N14" s="486"/>
      <c r="O14" s="486"/>
      <c r="P14" s="486"/>
      <c r="Q14" s="486"/>
    </row>
    <row r="15" spans="1:22" ht="15" customHeight="1">
      <c r="A15" s="284"/>
      <c r="B15" s="278" t="s">
        <v>726</v>
      </c>
      <c r="C15" s="278"/>
      <c r="D15" s="286"/>
      <c r="E15" s="286"/>
      <c r="F15" s="286"/>
      <c r="G15" s="286"/>
      <c r="H15" s="285"/>
      <c r="I15" s="484"/>
      <c r="J15" s="485"/>
      <c r="K15" s="282"/>
      <c r="L15" s="486"/>
      <c r="M15" s="486"/>
      <c r="N15" s="486"/>
      <c r="O15" s="486"/>
      <c r="P15" s="486"/>
      <c r="Q15" s="486"/>
    </row>
    <row r="16" spans="1:22" ht="13.5" customHeight="1">
      <c r="A16" s="284"/>
      <c r="B16" s="278" t="s">
        <v>725</v>
      </c>
      <c r="C16" s="278"/>
      <c r="D16" s="286"/>
      <c r="E16" s="286"/>
      <c r="F16" s="286"/>
      <c r="G16" s="286"/>
      <c r="H16" s="285"/>
      <c r="I16" s="484"/>
      <c r="J16" s="485"/>
      <c r="K16" s="282"/>
      <c r="L16" s="486"/>
      <c r="M16" s="486"/>
      <c r="N16" s="486"/>
      <c r="O16" s="486"/>
      <c r="P16" s="486"/>
      <c r="Q16" s="486"/>
    </row>
    <row r="17" spans="1:17">
      <c r="A17" s="284"/>
      <c r="B17" s="282" t="s">
        <v>724</v>
      </c>
      <c r="C17" s="282"/>
      <c r="D17" s="282"/>
      <c r="E17" s="282"/>
      <c r="F17" s="282"/>
      <c r="G17" s="282"/>
      <c r="H17" s="282"/>
      <c r="I17" s="284"/>
      <c r="J17" s="283"/>
      <c r="K17" s="282"/>
      <c r="L17" s="486"/>
      <c r="M17" s="486"/>
      <c r="N17" s="486"/>
      <c r="O17" s="486"/>
      <c r="P17" s="486"/>
      <c r="Q17" s="486"/>
    </row>
    <row r="18" spans="1:17" ht="15.75" customHeight="1">
      <c r="A18" s="282"/>
      <c r="B18" s="282"/>
      <c r="C18" s="282"/>
      <c r="D18" s="282"/>
      <c r="E18" s="282"/>
      <c r="F18" s="282"/>
      <c r="G18" s="282"/>
      <c r="H18" s="282"/>
      <c r="I18" s="284"/>
      <c r="J18" s="283"/>
      <c r="K18" s="282"/>
      <c r="L18" s="274"/>
      <c r="M18" s="274"/>
      <c r="N18" s="274" t="s">
        <v>723</v>
      </c>
      <c r="O18" s="281" t="s">
        <v>722</v>
      </c>
      <c r="P18" s="280" t="s">
        <v>721</v>
      </c>
      <c r="Q18" s="274"/>
    </row>
    <row r="19" spans="1:17">
      <c r="A19" s="279"/>
      <c r="B19" s="279" t="s">
        <v>428</v>
      </c>
      <c r="C19" s="278" t="s">
        <v>720</v>
      </c>
      <c r="D19" s="261"/>
      <c r="E19" s="261"/>
      <c r="F19" s="261"/>
      <c r="G19" s="261"/>
      <c r="H19" s="261"/>
      <c r="I19" s="262"/>
      <c r="J19" s="260"/>
      <c r="L19" s="277"/>
      <c r="M19" s="277"/>
      <c r="N19" s="277" t="s">
        <v>719</v>
      </c>
      <c r="O19" s="276"/>
      <c r="P19" s="275"/>
      <c r="Q19" s="274"/>
    </row>
    <row r="20" spans="1:17" ht="15.75" customHeight="1" thickBot="1">
      <c r="C20" s="273" t="s">
        <v>718</v>
      </c>
      <c r="G20" s="261"/>
      <c r="H20" s="261"/>
      <c r="I20" s="262"/>
      <c r="J20" s="260"/>
      <c r="N20" s="510"/>
      <c r="O20" s="510"/>
      <c r="P20" s="272"/>
    </row>
    <row r="21" spans="1:17" ht="14.25" customHeight="1" thickBot="1">
      <c r="A21" s="266"/>
      <c r="B21" s="266"/>
      <c r="C21" s="266"/>
      <c r="D21" s="266"/>
      <c r="E21" s="266"/>
      <c r="F21" s="266"/>
      <c r="G21" s="266"/>
      <c r="H21" s="266"/>
      <c r="I21" s="267"/>
      <c r="J21" s="265"/>
      <c r="N21" s="487" t="s">
        <v>717</v>
      </c>
      <c r="O21" s="488"/>
      <c r="P21" s="489"/>
    </row>
    <row r="22" spans="1:17" ht="25.5" customHeight="1"/>
    <row r="23" spans="1:17" ht="25.5" customHeight="1">
      <c r="A23" s="271"/>
      <c r="B23" s="270"/>
      <c r="C23" s="470" t="s">
        <v>716</v>
      </c>
      <c r="D23" s="470"/>
      <c r="E23" s="470"/>
      <c r="F23" s="470"/>
      <c r="G23" s="471" t="s">
        <v>740</v>
      </c>
      <c r="H23" s="471"/>
      <c r="I23" s="471"/>
      <c r="J23" s="471"/>
      <c r="K23" s="471"/>
      <c r="L23" s="471"/>
      <c r="M23" s="471"/>
      <c r="N23" s="471"/>
      <c r="O23" s="471"/>
      <c r="P23" s="269"/>
      <c r="Q23" s="268"/>
    </row>
    <row r="24" spans="1:17" ht="8.25" customHeight="1">
      <c r="A24" s="267"/>
      <c r="B24" s="266"/>
      <c r="C24" s="266"/>
      <c r="D24" s="266"/>
      <c r="E24" s="266"/>
      <c r="F24" s="266"/>
      <c r="G24" s="266"/>
      <c r="H24" s="266"/>
      <c r="I24" s="266"/>
      <c r="J24" s="266"/>
      <c r="K24" s="266"/>
      <c r="L24" s="266"/>
      <c r="M24" s="266"/>
      <c r="N24" s="266"/>
      <c r="O24" s="266"/>
      <c r="P24" s="266"/>
      <c r="Q24" s="265"/>
    </row>
    <row r="25" spans="1:17" ht="17.25" customHeight="1">
      <c r="A25" s="262"/>
      <c r="B25" s="261"/>
      <c r="C25" s="264" t="s">
        <v>715</v>
      </c>
      <c r="D25" s="472" t="s">
        <v>741</v>
      </c>
      <c r="E25" s="472"/>
      <c r="F25" s="472"/>
      <c r="G25" s="472"/>
      <c r="H25" s="472"/>
      <c r="I25" s="472"/>
      <c r="J25" s="472"/>
      <c r="K25" s="472"/>
      <c r="L25" s="472"/>
      <c r="M25" s="472"/>
      <c r="N25" s="472"/>
      <c r="O25" s="472"/>
      <c r="P25" s="263"/>
      <c r="Q25" s="260"/>
    </row>
    <row r="26" spans="1:17" ht="4.5" customHeight="1" thickBot="1">
      <c r="A26" s="262"/>
      <c r="B26" s="261"/>
      <c r="C26" s="261"/>
      <c r="D26" s="261"/>
      <c r="E26" s="261"/>
      <c r="F26" s="26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0"/>
    </row>
    <row r="27" spans="1:17" ht="18" customHeight="1" thickBot="1">
      <c r="A27" s="473" t="s">
        <v>714</v>
      </c>
      <c r="B27" s="474"/>
      <c r="C27" s="474"/>
      <c r="D27" s="501" t="s">
        <v>713</v>
      </c>
      <c r="E27" s="502"/>
      <c r="F27" s="502"/>
      <c r="G27" s="502"/>
      <c r="H27" s="502"/>
      <c r="I27" s="502"/>
      <c r="J27" s="502"/>
      <c r="K27" s="503"/>
      <c r="L27" s="503"/>
      <c r="M27" s="503"/>
      <c r="N27" s="503"/>
      <c r="O27" s="503"/>
      <c r="P27" s="504"/>
      <c r="Q27" s="505"/>
    </row>
    <row r="28" spans="1:17" ht="64.5" customHeight="1">
      <c r="A28" s="473"/>
      <c r="B28" s="473"/>
      <c r="C28" s="473"/>
      <c r="D28" s="506" t="s">
        <v>712</v>
      </c>
      <c r="E28" s="507"/>
      <c r="F28" s="508"/>
      <c r="G28" s="509"/>
      <c r="H28" s="506"/>
      <c r="I28" s="507"/>
      <c r="J28" s="508"/>
      <c r="K28" s="473"/>
      <c r="L28" s="473"/>
      <c r="M28" s="473"/>
      <c r="N28" s="473"/>
      <c r="O28" s="492"/>
      <c r="P28" s="492"/>
      <c r="Q28" s="492"/>
    </row>
    <row r="29" spans="1:17" ht="13.5" thickBot="1">
      <c r="A29" s="469">
        <v>1</v>
      </c>
      <c r="B29" s="469"/>
      <c r="C29" s="469"/>
      <c r="D29" s="478">
        <v>2</v>
      </c>
      <c r="E29" s="479"/>
      <c r="F29" s="480"/>
      <c r="G29" s="481"/>
      <c r="H29" s="496">
        <v>3</v>
      </c>
      <c r="I29" s="497"/>
      <c r="J29" s="498"/>
      <c r="K29" s="490">
        <v>4</v>
      </c>
      <c r="L29" s="490"/>
      <c r="M29" s="490"/>
      <c r="N29" s="490"/>
      <c r="O29" s="493">
        <v>5</v>
      </c>
      <c r="P29" s="493"/>
      <c r="Q29" s="493"/>
    </row>
    <row r="30" spans="1:17" s="259" customFormat="1" ht="15.75" customHeight="1" thickBot="1">
      <c r="A30" s="466" t="s">
        <v>742</v>
      </c>
      <c r="B30" s="467"/>
      <c r="C30" s="468"/>
      <c r="D30" s="475">
        <v>80980024</v>
      </c>
      <c r="E30" s="476"/>
      <c r="F30" s="476"/>
      <c r="G30" s="477"/>
      <c r="H30" s="499"/>
      <c r="I30" s="467"/>
      <c r="J30" s="500"/>
      <c r="K30" s="466"/>
      <c r="L30" s="491"/>
      <c r="M30" s="491"/>
      <c r="N30" s="491"/>
      <c r="O30" s="494"/>
      <c r="P30" s="494"/>
      <c r="Q30" s="495"/>
    </row>
  </sheetData>
  <mergeCells count="34">
    <mergeCell ref="I14:J16"/>
    <mergeCell ref="L14:Q17"/>
    <mergeCell ref="N21:P21"/>
    <mergeCell ref="K29:N29"/>
    <mergeCell ref="K30:N30"/>
    <mergeCell ref="O28:Q28"/>
    <mergeCell ref="O29:Q29"/>
    <mergeCell ref="O30:Q30"/>
    <mergeCell ref="H29:J29"/>
    <mergeCell ref="H30:J30"/>
    <mergeCell ref="D27:Q27"/>
    <mergeCell ref="D28:G28"/>
    <mergeCell ref="H28:J28"/>
    <mergeCell ref="N20:O20"/>
    <mergeCell ref="K28:N28"/>
    <mergeCell ref="A30:C30"/>
    <mergeCell ref="A29:C29"/>
    <mergeCell ref="C23:F23"/>
    <mergeCell ref="G23:O23"/>
    <mergeCell ref="D25:O25"/>
    <mergeCell ref="A27:C28"/>
    <mergeCell ref="D30:G30"/>
    <mergeCell ref="D29:G29"/>
    <mergeCell ref="P1:Q1"/>
    <mergeCell ref="P2:Q4"/>
    <mergeCell ref="E10:L10"/>
    <mergeCell ref="A13:G13"/>
    <mergeCell ref="I13:J13"/>
    <mergeCell ref="D2:N2"/>
    <mergeCell ref="D4:N4"/>
    <mergeCell ref="C6:O6"/>
    <mergeCell ref="D8:N8"/>
    <mergeCell ref="H11:I11"/>
    <mergeCell ref="N13:P13"/>
  </mergeCells>
  <pageMargins left="0.74803149606299213" right="0.74803149606299213" top="0.98425196850393704" bottom="0.98425196850393704" header="0.51181102362204722" footer="0.51181102362204722"/>
  <pageSetup paperSize="9" scale="8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zoomScale="115" zoomScaleNormal="115" workbookViewId="0">
      <selection sqref="A1:F8"/>
    </sheetView>
  </sheetViews>
  <sheetFormatPr defaultRowHeight="15"/>
  <cols>
    <col min="1" max="1" width="1.7109375" style="4" customWidth="1"/>
    <col min="2" max="2" width="60.5703125" style="4" customWidth="1"/>
    <col min="3" max="3" width="6.42578125" style="4" customWidth="1"/>
    <col min="4" max="9" width="11" style="4" customWidth="1"/>
    <col min="10" max="10" width="11.85546875" style="4" customWidth="1"/>
    <col min="11" max="16384" width="9.140625" style="4"/>
  </cols>
  <sheetData>
    <row r="1" spans="1:10" ht="7.5" customHeight="1"/>
    <row r="2" spans="1:10" ht="17.25" customHeight="1">
      <c r="A2" s="2"/>
      <c r="B2" s="303" t="s">
        <v>99</v>
      </c>
      <c r="C2" s="303"/>
      <c r="D2" s="303"/>
      <c r="E2" s="303"/>
      <c r="F2" s="303"/>
      <c r="G2" s="48"/>
      <c r="H2" s="48"/>
      <c r="I2" s="48"/>
      <c r="J2" s="48"/>
    </row>
    <row r="3" spans="1:10" ht="13.5" customHeight="1">
      <c r="A3" s="2"/>
      <c r="B3" s="3"/>
      <c r="C3" s="3"/>
      <c r="D3" s="3"/>
      <c r="E3" s="3"/>
      <c r="F3" s="3"/>
      <c r="G3" s="3"/>
      <c r="H3" s="3"/>
      <c r="I3" s="3"/>
      <c r="J3" s="47"/>
    </row>
    <row r="4" spans="1:10" ht="31.5" customHeight="1">
      <c r="A4" s="2"/>
      <c r="B4" s="46" t="s">
        <v>98</v>
      </c>
      <c r="C4" s="38" t="s">
        <v>2</v>
      </c>
      <c r="D4" s="306" t="s">
        <v>89</v>
      </c>
      <c r="E4" s="307"/>
      <c r="F4" s="348"/>
    </row>
    <row r="5" spans="1:10">
      <c r="A5" s="2"/>
      <c r="B5" s="45" t="s">
        <v>14</v>
      </c>
      <c r="C5" s="37" t="s">
        <v>15</v>
      </c>
      <c r="D5" s="306">
        <v>4</v>
      </c>
      <c r="E5" s="307"/>
      <c r="F5" s="348"/>
    </row>
    <row r="6" spans="1:10" ht="15.75" customHeight="1">
      <c r="A6" s="2"/>
      <c r="B6" s="44" t="s">
        <v>97</v>
      </c>
      <c r="C6" s="41" t="s">
        <v>96</v>
      </c>
      <c r="D6" s="349">
        <f>SUM(D8:D8)</f>
        <v>58</v>
      </c>
      <c r="E6" s="350"/>
      <c r="F6" s="351"/>
    </row>
    <row r="7" spans="1:10" ht="25.5" customHeight="1">
      <c r="A7" s="2"/>
      <c r="B7" s="43" t="s">
        <v>95</v>
      </c>
      <c r="C7" s="41"/>
      <c r="D7" s="304"/>
      <c r="E7" s="305"/>
      <c r="F7" s="342"/>
    </row>
    <row r="8" spans="1:10">
      <c r="A8" s="2"/>
      <c r="B8" s="42" t="s">
        <v>94</v>
      </c>
      <c r="C8" s="41" t="s">
        <v>93</v>
      </c>
      <c r="D8" s="352">
        <v>58</v>
      </c>
      <c r="E8" s="353"/>
      <c r="F8" s="354"/>
    </row>
    <row r="9" spans="1:10" ht="15" hidden="1" customHeight="1">
      <c r="A9" s="2"/>
      <c r="B9" s="3"/>
      <c r="C9" s="40"/>
      <c r="D9" s="40"/>
      <c r="E9" s="39"/>
      <c r="F9" s="347"/>
      <c r="G9" s="347"/>
      <c r="H9" s="307"/>
      <c r="I9" s="307"/>
      <c r="J9" s="348"/>
    </row>
    <row r="11" spans="1:10">
      <c r="B11" s="19"/>
    </row>
    <row r="12" spans="1:10">
      <c r="B12" s="346"/>
      <c r="C12" s="346"/>
      <c r="D12" s="346"/>
      <c r="E12" s="346"/>
    </row>
  </sheetData>
  <mergeCells count="9">
    <mergeCell ref="B2:F2"/>
    <mergeCell ref="B12:E12"/>
    <mergeCell ref="F9:G9"/>
    <mergeCell ref="H9:J9"/>
    <mergeCell ref="D4:F4"/>
    <mergeCell ref="D5:F5"/>
    <mergeCell ref="D6:F6"/>
    <mergeCell ref="D7:F7"/>
    <mergeCell ref="D8:F8"/>
  </mergeCells>
  <conditionalFormatting sqref="D6:F6">
    <cfRule type="expression" dxfId="585" priority="2" stopIfTrue="1">
      <formula>D6&lt;&gt;#REF!</formula>
    </cfRule>
  </conditionalFormatting>
  <conditionalFormatting sqref="D1">
    <cfRule type="cellIs" dxfId="584" priority="1" stopIfTrue="1" operator="greaterThan">
      <formula>D1048557</formula>
    </cfRule>
  </conditionalFormatting>
  <pageMargins left="0.70866141732283472" right="0.70866141732283472" top="0.74803149606299213" bottom="0.74803149606299213" header="0.31496062992125984" footer="0.31496062992125984"/>
  <pageSetup paperSize="9" scale="89" orientation="landscape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3"/>
  <sheetViews>
    <sheetView workbookViewId="0">
      <selection sqref="A1:J30"/>
    </sheetView>
  </sheetViews>
  <sheetFormatPr defaultRowHeight="15"/>
  <cols>
    <col min="1" max="2" width="1.42578125" style="52" customWidth="1"/>
    <col min="3" max="3" width="43.28515625" style="52" customWidth="1"/>
    <col min="4" max="4" width="6.42578125" style="52" customWidth="1"/>
    <col min="5" max="5" width="12.5703125" style="52" customWidth="1"/>
    <col min="6" max="9" width="14" style="52" customWidth="1"/>
    <col min="10" max="10" width="14.42578125" style="52" customWidth="1"/>
    <col min="11" max="11" width="4.42578125" style="52" customWidth="1"/>
    <col min="12" max="12" width="4.5703125" style="19" customWidth="1"/>
    <col min="13" max="13" width="5.140625" style="19" customWidth="1"/>
    <col min="14" max="16384" width="9.140625" style="52"/>
  </cols>
  <sheetData>
    <row r="2" spans="1:13" ht="15.75">
      <c r="A2" s="3"/>
      <c r="B2" s="3"/>
      <c r="C2" s="303" t="s">
        <v>145</v>
      </c>
      <c r="D2" s="303"/>
      <c r="E2" s="303"/>
      <c r="F2" s="303"/>
      <c r="G2" s="303"/>
      <c r="H2" s="303"/>
      <c r="I2" s="303"/>
      <c r="J2" s="303"/>
    </row>
    <row r="3" spans="1:13" ht="15.75">
      <c r="A3" s="3"/>
      <c r="B3" s="61"/>
      <c r="C3" s="355" t="s">
        <v>144</v>
      </c>
      <c r="D3" s="355"/>
      <c r="E3" s="355"/>
      <c r="F3" s="355"/>
      <c r="G3" s="355"/>
      <c r="H3" s="355"/>
      <c r="I3" s="355"/>
      <c r="J3" s="355"/>
    </row>
    <row r="4" spans="1:13" ht="8.25" customHeight="1">
      <c r="A4" s="3"/>
      <c r="B4" s="60"/>
      <c r="C4" s="60"/>
      <c r="D4" s="60"/>
      <c r="E4" s="60"/>
      <c r="F4" s="60"/>
      <c r="G4" s="60"/>
      <c r="H4" s="60"/>
      <c r="I4" s="60"/>
      <c r="J4" s="60"/>
    </row>
    <row r="5" spans="1:13">
      <c r="A5" s="3"/>
      <c r="B5" s="356" t="s">
        <v>76</v>
      </c>
      <c r="C5" s="357"/>
      <c r="D5" s="356" t="s">
        <v>75</v>
      </c>
      <c r="E5" s="356" t="s">
        <v>143</v>
      </c>
      <c r="F5" s="306" t="s">
        <v>142</v>
      </c>
      <c r="G5" s="307"/>
      <c r="H5" s="307"/>
      <c r="I5" s="307"/>
      <c r="J5" s="348"/>
      <c r="M5" s="35"/>
    </row>
    <row r="6" spans="1:13" ht="25.5">
      <c r="A6" s="3"/>
      <c r="B6" s="358"/>
      <c r="C6" s="359"/>
      <c r="D6" s="358"/>
      <c r="E6" s="358"/>
      <c r="F6" s="51" t="s">
        <v>141</v>
      </c>
      <c r="G6" s="51" t="s">
        <v>70</v>
      </c>
      <c r="H6" s="49" t="s">
        <v>140</v>
      </c>
      <c r="I6" s="49" t="s">
        <v>68</v>
      </c>
      <c r="J6" s="59" t="s">
        <v>139</v>
      </c>
      <c r="M6" s="34"/>
    </row>
    <row r="7" spans="1:13" ht="15" customHeight="1">
      <c r="A7" s="3"/>
      <c r="B7" s="306" t="s">
        <v>14</v>
      </c>
      <c r="C7" s="307"/>
      <c r="D7" s="49" t="s">
        <v>15</v>
      </c>
      <c r="E7" s="49">
        <v>3</v>
      </c>
      <c r="F7" s="49">
        <v>4</v>
      </c>
      <c r="G7" s="49">
        <v>5</v>
      </c>
      <c r="H7" s="49">
        <v>6</v>
      </c>
      <c r="I7" s="49">
        <v>7</v>
      </c>
      <c r="J7" s="59">
        <v>8</v>
      </c>
    </row>
    <row r="8" spans="1:13" ht="29.25" customHeight="1">
      <c r="A8" s="3"/>
      <c r="B8" s="51"/>
      <c r="C8" s="50" t="s">
        <v>138</v>
      </c>
      <c r="D8" s="11" t="s">
        <v>137</v>
      </c>
      <c r="E8" s="54">
        <v>2</v>
      </c>
      <c r="F8" s="54">
        <f>F9+F20+F21+F25+F26+F27+F28</f>
        <v>0</v>
      </c>
      <c r="G8" s="54">
        <f>G9+G20+G21+G25+G26+G27+G28</f>
        <v>0</v>
      </c>
      <c r="H8" s="54">
        <f>H9+H20+H21+H25+H26+H27+H28</f>
        <v>0</v>
      </c>
      <c r="I8" s="54">
        <f>I9+I20+I21+I25+I26+I27+I28</f>
        <v>0</v>
      </c>
      <c r="J8" s="54">
        <v>2</v>
      </c>
      <c r="L8" s="314"/>
      <c r="M8" s="309"/>
    </row>
    <row r="9" spans="1:13" ht="42" customHeight="1">
      <c r="A9" s="3"/>
      <c r="B9" s="58"/>
      <c r="C9" s="55" t="s">
        <v>136</v>
      </c>
      <c r="D9" s="57" t="s">
        <v>135</v>
      </c>
      <c r="E9" s="54">
        <f t="shared" ref="E9:E30" si="0">F9+G9+H9+I9+J9</f>
        <v>0</v>
      </c>
      <c r="F9" s="54">
        <f>F10+F11+F13+F14+F15+F17+F18+F19</f>
        <v>0</v>
      </c>
      <c r="G9" s="54">
        <f>G10+G11+G13+G14+G15+G17+G18+G19</f>
        <v>0</v>
      </c>
      <c r="H9" s="54">
        <f>H10+H11+H13+H14+H15+H17+H18+H19</f>
        <v>0</v>
      </c>
      <c r="I9" s="54">
        <f>I10+I11+I13+I14+I15+I17+I18+I19</f>
        <v>0</v>
      </c>
      <c r="J9" s="54">
        <f>J10+J11+J13+J14+J15+J17+J18+J19</f>
        <v>0</v>
      </c>
      <c r="L9" s="314"/>
      <c r="M9" s="309"/>
    </row>
    <row r="10" spans="1:13" ht="25.5">
      <c r="A10" s="3"/>
      <c r="B10" s="58"/>
      <c r="C10" s="55" t="s">
        <v>57</v>
      </c>
      <c r="D10" s="57" t="s">
        <v>134</v>
      </c>
      <c r="E10" s="54">
        <f t="shared" si="0"/>
        <v>0</v>
      </c>
      <c r="F10" s="20"/>
      <c r="G10" s="20"/>
      <c r="H10" s="20"/>
      <c r="I10" s="20"/>
      <c r="J10" s="20"/>
      <c r="M10" s="34"/>
    </row>
    <row r="11" spans="1:13">
      <c r="A11" s="3"/>
      <c r="B11" s="49"/>
      <c r="C11" s="50" t="s">
        <v>133</v>
      </c>
      <c r="D11" s="11" t="s">
        <v>132</v>
      </c>
      <c r="E11" s="54">
        <f t="shared" si="0"/>
        <v>0</v>
      </c>
      <c r="F11" s="20"/>
      <c r="G11" s="20"/>
      <c r="H11" s="20"/>
      <c r="I11" s="20"/>
      <c r="J11" s="20"/>
      <c r="L11" s="361"/>
      <c r="M11" s="360"/>
    </row>
    <row r="12" spans="1:13">
      <c r="A12" s="3"/>
      <c r="B12" s="49"/>
      <c r="C12" s="50" t="s">
        <v>131</v>
      </c>
      <c r="D12" s="11" t="s">
        <v>130</v>
      </c>
      <c r="E12" s="54">
        <f t="shared" si="0"/>
        <v>0</v>
      </c>
      <c r="F12" s="20"/>
      <c r="G12" s="20"/>
      <c r="H12" s="20"/>
      <c r="I12" s="20"/>
      <c r="J12" s="20"/>
      <c r="L12" s="361"/>
      <c r="M12" s="360"/>
    </row>
    <row r="13" spans="1:13">
      <c r="A13" s="3"/>
      <c r="B13" s="49"/>
      <c r="C13" s="50" t="s">
        <v>129</v>
      </c>
      <c r="D13" s="11" t="s">
        <v>128</v>
      </c>
      <c r="E13" s="54">
        <f t="shared" si="0"/>
        <v>0</v>
      </c>
      <c r="F13" s="20"/>
      <c r="G13" s="20"/>
      <c r="H13" s="20"/>
      <c r="I13" s="20"/>
      <c r="J13" s="20"/>
      <c r="L13" s="361"/>
      <c r="M13" s="360"/>
    </row>
    <row r="14" spans="1:13" ht="15" customHeight="1">
      <c r="A14" s="3"/>
      <c r="B14" s="49"/>
      <c r="C14" s="50" t="s">
        <v>127</v>
      </c>
      <c r="D14" s="11" t="s">
        <v>126</v>
      </c>
      <c r="E14" s="54">
        <f t="shared" si="0"/>
        <v>0</v>
      </c>
      <c r="F14" s="20"/>
      <c r="G14" s="20"/>
      <c r="H14" s="20"/>
      <c r="I14" s="20"/>
      <c r="J14" s="20"/>
      <c r="L14" s="361"/>
      <c r="M14" s="360"/>
    </row>
    <row r="15" spans="1:13">
      <c r="A15" s="3"/>
      <c r="B15" s="49"/>
      <c r="C15" s="50" t="s">
        <v>125</v>
      </c>
      <c r="D15" s="11" t="s">
        <v>124</v>
      </c>
      <c r="E15" s="54">
        <f t="shared" si="0"/>
        <v>0</v>
      </c>
      <c r="F15" s="20"/>
      <c r="G15" s="20"/>
      <c r="H15" s="20"/>
      <c r="I15" s="20"/>
      <c r="J15" s="20"/>
      <c r="L15" s="361"/>
      <c r="M15" s="309"/>
    </row>
    <row r="16" spans="1:13" ht="16.5" customHeight="1">
      <c r="A16" s="3"/>
      <c r="B16" s="49"/>
      <c r="C16" s="50" t="s">
        <v>123</v>
      </c>
      <c r="D16" s="11" t="s">
        <v>122</v>
      </c>
      <c r="E16" s="54">
        <f t="shared" si="0"/>
        <v>0</v>
      </c>
      <c r="F16" s="20"/>
      <c r="G16" s="20"/>
      <c r="H16" s="20"/>
      <c r="I16" s="20"/>
      <c r="J16" s="20"/>
      <c r="L16" s="361"/>
      <c r="M16" s="309"/>
    </row>
    <row r="17" spans="1:13">
      <c r="A17" s="3"/>
      <c r="B17" s="49"/>
      <c r="C17" s="50" t="s">
        <v>121</v>
      </c>
      <c r="D17" s="11" t="s">
        <v>120</v>
      </c>
      <c r="E17" s="54">
        <f t="shared" si="0"/>
        <v>0</v>
      </c>
      <c r="F17" s="20"/>
      <c r="G17" s="20"/>
      <c r="H17" s="20"/>
      <c r="I17" s="20"/>
      <c r="J17" s="20"/>
      <c r="L17" s="361"/>
      <c r="M17" s="309"/>
    </row>
    <row r="18" spans="1:13" ht="15" customHeight="1">
      <c r="A18" s="3"/>
      <c r="B18" s="49"/>
      <c r="C18" s="50" t="s">
        <v>119</v>
      </c>
      <c r="D18" s="11" t="s">
        <v>118</v>
      </c>
      <c r="E18" s="54">
        <f t="shared" si="0"/>
        <v>0</v>
      </c>
      <c r="F18" s="20"/>
      <c r="G18" s="20"/>
      <c r="H18" s="20"/>
      <c r="I18" s="20"/>
      <c r="J18" s="20"/>
      <c r="L18" s="361"/>
      <c r="M18" s="309"/>
    </row>
    <row r="19" spans="1:13" ht="15" customHeight="1">
      <c r="A19" s="3"/>
      <c r="B19" s="49"/>
      <c r="C19" s="50" t="s">
        <v>117</v>
      </c>
      <c r="D19" s="11" t="s">
        <v>116</v>
      </c>
      <c r="E19" s="54">
        <f t="shared" si="0"/>
        <v>0</v>
      </c>
      <c r="F19" s="20"/>
      <c r="G19" s="20"/>
      <c r="H19" s="20"/>
      <c r="I19" s="20"/>
      <c r="J19" s="20"/>
      <c r="L19" s="361"/>
      <c r="M19" s="309"/>
    </row>
    <row r="20" spans="1:13">
      <c r="A20" s="3"/>
      <c r="B20" s="49"/>
      <c r="C20" s="50" t="s">
        <v>37</v>
      </c>
      <c r="D20" s="11" t="s">
        <v>115</v>
      </c>
      <c r="E20" s="54">
        <v>2</v>
      </c>
      <c r="F20" s="20"/>
      <c r="G20" s="20"/>
      <c r="H20" s="20"/>
      <c r="I20" s="20"/>
      <c r="J20" s="20">
        <v>2</v>
      </c>
      <c r="L20" s="361"/>
      <c r="M20" s="309"/>
    </row>
    <row r="21" spans="1:13">
      <c r="A21" s="3"/>
      <c r="B21" s="49"/>
      <c r="C21" s="50" t="s">
        <v>35</v>
      </c>
      <c r="D21" s="11" t="s">
        <v>114</v>
      </c>
      <c r="E21" s="54">
        <f t="shared" si="0"/>
        <v>0</v>
      </c>
      <c r="F21" s="20"/>
      <c r="G21" s="20"/>
      <c r="H21" s="20"/>
      <c r="I21" s="20"/>
      <c r="J21" s="20"/>
      <c r="L21" s="361"/>
      <c r="M21" s="309"/>
    </row>
    <row r="22" spans="1:13" ht="25.5" customHeight="1">
      <c r="A22" s="3"/>
      <c r="B22" s="58"/>
      <c r="C22" s="55" t="s">
        <v>113</v>
      </c>
      <c r="D22" s="57" t="s">
        <v>112</v>
      </c>
      <c r="E22" s="54">
        <f t="shared" si="0"/>
        <v>0</v>
      </c>
      <c r="F22" s="20"/>
      <c r="G22" s="20"/>
      <c r="H22" s="20"/>
      <c r="I22" s="20"/>
      <c r="J22" s="20"/>
      <c r="L22" s="361"/>
      <c r="M22" s="309"/>
    </row>
    <row r="23" spans="1:13">
      <c r="A23" s="3"/>
      <c r="B23" s="56"/>
      <c r="C23" s="55" t="s">
        <v>111</v>
      </c>
      <c r="D23" s="11" t="s">
        <v>110</v>
      </c>
      <c r="E23" s="54">
        <f t="shared" si="0"/>
        <v>0</v>
      </c>
      <c r="F23" s="20"/>
      <c r="G23" s="20"/>
      <c r="H23" s="20"/>
      <c r="I23" s="20"/>
      <c r="J23" s="20"/>
      <c r="L23" s="361"/>
      <c r="M23" s="309"/>
    </row>
    <row r="24" spans="1:13">
      <c r="A24" s="3"/>
      <c r="B24" s="49"/>
      <c r="C24" s="55" t="s">
        <v>109</v>
      </c>
      <c r="D24" s="11" t="s">
        <v>108</v>
      </c>
      <c r="E24" s="54">
        <f t="shared" si="0"/>
        <v>0</v>
      </c>
      <c r="F24" s="20"/>
      <c r="G24" s="20"/>
      <c r="H24" s="20"/>
      <c r="I24" s="20"/>
      <c r="J24" s="20"/>
      <c r="L24" s="361"/>
      <c r="M24" s="309"/>
    </row>
    <row r="25" spans="1:13">
      <c r="A25" s="3"/>
      <c r="B25" s="56"/>
      <c r="C25" s="50" t="s">
        <v>27</v>
      </c>
      <c r="D25" s="11" t="s">
        <v>107</v>
      </c>
      <c r="E25" s="54">
        <f t="shared" si="0"/>
        <v>0</v>
      </c>
      <c r="F25" s="20"/>
      <c r="G25" s="20"/>
      <c r="H25" s="20"/>
      <c r="I25" s="20"/>
      <c r="J25" s="20"/>
      <c r="L25" s="361"/>
      <c r="M25" s="309"/>
    </row>
    <row r="26" spans="1:13" ht="15" customHeight="1">
      <c r="A26" s="3"/>
      <c r="B26" s="56"/>
      <c r="C26" s="50" t="s">
        <v>25</v>
      </c>
      <c r="D26" s="11" t="s">
        <v>106</v>
      </c>
      <c r="E26" s="54">
        <f t="shared" si="0"/>
        <v>0</v>
      </c>
      <c r="F26" s="20"/>
      <c r="G26" s="20"/>
      <c r="H26" s="20"/>
      <c r="I26" s="20"/>
      <c r="J26" s="20"/>
      <c r="L26" s="361"/>
      <c r="M26" s="309"/>
    </row>
    <row r="27" spans="1:13">
      <c r="A27" s="3"/>
      <c r="B27" s="56"/>
      <c r="C27" s="50" t="s">
        <v>23</v>
      </c>
      <c r="D27" s="11" t="s">
        <v>105</v>
      </c>
      <c r="E27" s="54">
        <f t="shared" si="0"/>
        <v>0</v>
      </c>
      <c r="F27" s="20"/>
      <c r="G27" s="20"/>
      <c r="H27" s="20"/>
      <c r="I27" s="20"/>
      <c r="J27" s="20"/>
      <c r="L27" s="361"/>
      <c r="M27" s="360"/>
    </row>
    <row r="28" spans="1:13">
      <c r="A28" s="3"/>
      <c r="B28" s="56"/>
      <c r="C28" s="50" t="s">
        <v>21</v>
      </c>
      <c r="D28" s="11" t="s">
        <v>104</v>
      </c>
      <c r="E28" s="54">
        <f t="shared" si="0"/>
        <v>0</v>
      </c>
      <c r="F28" s="20"/>
      <c r="G28" s="20"/>
      <c r="H28" s="20"/>
      <c r="I28" s="20"/>
      <c r="J28" s="20"/>
      <c r="L28" s="361"/>
      <c r="M28" s="360"/>
    </row>
    <row r="29" spans="1:13" ht="25.5" customHeight="1">
      <c r="A29" s="3"/>
      <c r="B29" s="58"/>
      <c r="C29" s="55" t="s">
        <v>103</v>
      </c>
      <c r="D29" s="57" t="s">
        <v>102</v>
      </c>
      <c r="E29" s="54">
        <f t="shared" si="0"/>
        <v>0</v>
      </c>
      <c r="F29" s="20"/>
      <c r="G29" s="20"/>
      <c r="H29" s="20"/>
      <c r="I29" s="20"/>
      <c r="J29" s="20"/>
      <c r="L29" s="361"/>
      <c r="M29" s="309"/>
    </row>
    <row r="30" spans="1:13">
      <c r="A30" s="3"/>
      <c r="B30" s="56"/>
      <c r="C30" s="55" t="s">
        <v>101</v>
      </c>
      <c r="D30" s="11" t="s">
        <v>100</v>
      </c>
      <c r="E30" s="54">
        <f t="shared" si="0"/>
        <v>0</v>
      </c>
      <c r="F30" s="20"/>
      <c r="G30" s="20"/>
      <c r="H30" s="20"/>
      <c r="I30" s="20"/>
      <c r="J30" s="20"/>
      <c r="L30" s="361"/>
      <c r="M30" s="309"/>
    </row>
    <row r="31" spans="1:13">
      <c r="C31" s="53"/>
      <c r="L31" s="361"/>
      <c r="M31" s="309"/>
    </row>
    <row r="32" spans="1:13" ht="4.5" customHeight="1">
      <c r="L32" s="361"/>
      <c r="M32" s="309"/>
    </row>
    <row r="33" spans="12:13" ht="4.5" customHeight="1">
      <c r="L33" s="361"/>
      <c r="M33" s="309"/>
    </row>
  </sheetData>
  <mergeCells count="23">
    <mergeCell ref="M29:M33"/>
    <mergeCell ref="L29:L33"/>
    <mergeCell ref="L13:L14"/>
    <mergeCell ref="M13:M14"/>
    <mergeCell ref="L15:L18"/>
    <mergeCell ref="M15:M18"/>
    <mergeCell ref="L19:L22"/>
    <mergeCell ref="M19:M22"/>
    <mergeCell ref="L23:L26"/>
    <mergeCell ref="M23:M26"/>
    <mergeCell ref="L27:L28"/>
    <mergeCell ref="M27:M28"/>
    <mergeCell ref="L8:L9"/>
    <mergeCell ref="M8:M9"/>
    <mergeCell ref="M11:M12"/>
    <mergeCell ref="L11:L12"/>
    <mergeCell ref="B7:C7"/>
    <mergeCell ref="C2:J2"/>
    <mergeCell ref="C3:J3"/>
    <mergeCell ref="B5:C6"/>
    <mergeCell ref="D5:D6"/>
    <mergeCell ref="E5:E6"/>
    <mergeCell ref="F5:J5"/>
  </mergeCells>
  <conditionalFormatting sqref="E12">
    <cfRule type="expression" dxfId="583" priority="24" stopIfTrue="1">
      <formula>E12&gt;E11</formula>
    </cfRule>
  </conditionalFormatting>
  <conditionalFormatting sqref="F12">
    <cfRule type="expression" dxfId="582" priority="23" stopIfTrue="1">
      <formula>F12&gt;F11</formula>
    </cfRule>
  </conditionalFormatting>
  <conditionalFormatting sqref="G12">
    <cfRule type="expression" dxfId="581" priority="22" stopIfTrue="1">
      <formula>G12&gt;G11</formula>
    </cfRule>
  </conditionalFormatting>
  <conditionalFormatting sqref="H12">
    <cfRule type="expression" dxfId="580" priority="21" stopIfTrue="1">
      <formula>H12&gt;H11</formula>
    </cfRule>
  </conditionalFormatting>
  <conditionalFormatting sqref="I12">
    <cfRule type="expression" dxfId="579" priority="20" stopIfTrue="1">
      <formula>I12&gt;I11</formula>
    </cfRule>
  </conditionalFormatting>
  <conditionalFormatting sqref="J12">
    <cfRule type="expression" dxfId="578" priority="19" stopIfTrue="1">
      <formula>J12&gt;J11</formula>
    </cfRule>
  </conditionalFormatting>
  <conditionalFormatting sqref="E16">
    <cfRule type="expression" dxfId="577" priority="18" stopIfTrue="1">
      <formula>E16&gt;E15</formula>
    </cfRule>
  </conditionalFormatting>
  <conditionalFormatting sqref="F16">
    <cfRule type="expression" dxfId="576" priority="17" stopIfTrue="1">
      <formula>F16&gt;F15</formula>
    </cfRule>
  </conditionalFormatting>
  <conditionalFormatting sqref="G16">
    <cfRule type="expression" dxfId="575" priority="16" stopIfTrue="1">
      <formula>G16&gt;G15</formula>
    </cfRule>
  </conditionalFormatting>
  <conditionalFormatting sqref="H16">
    <cfRule type="expression" dxfId="574" priority="15" stopIfTrue="1">
      <formula>H16&gt;H15</formula>
    </cfRule>
  </conditionalFormatting>
  <conditionalFormatting sqref="I16">
    <cfRule type="expression" dxfId="573" priority="14" stopIfTrue="1">
      <formula>I16&gt;I15</formula>
    </cfRule>
  </conditionalFormatting>
  <conditionalFormatting sqref="J16">
    <cfRule type="expression" dxfId="572" priority="13" stopIfTrue="1">
      <formula>J16&gt;J15</formula>
    </cfRule>
  </conditionalFormatting>
  <conditionalFormatting sqref="E21">
    <cfRule type="expression" dxfId="571" priority="12" stopIfTrue="1">
      <formula>E21&lt;E22+E23+E24</formula>
    </cfRule>
  </conditionalFormatting>
  <conditionalFormatting sqref="F21">
    <cfRule type="expression" dxfId="570" priority="11" stopIfTrue="1">
      <formula>F21&lt;F22+F23+F24</formula>
    </cfRule>
  </conditionalFormatting>
  <conditionalFormatting sqref="G21">
    <cfRule type="expression" dxfId="569" priority="10" stopIfTrue="1">
      <formula>G21&lt;G22+G23+G24</formula>
    </cfRule>
  </conditionalFormatting>
  <conditionalFormatting sqref="H21">
    <cfRule type="expression" dxfId="568" priority="9" stopIfTrue="1">
      <formula>H21&lt;H22+H23+H24</formula>
    </cfRule>
  </conditionalFormatting>
  <conditionalFormatting sqref="I21">
    <cfRule type="expression" dxfId="567" priority="8" stopIfTrue="1">
      <formula>I21&lt;I22+I23+I24</formula>
    </cfRule>
  </conditionalFormatting>
  <conditionalFormatting sqref="J21">
    <cfRule type="expression" dxfId="566" priority="7" stopIfTrue="1">
      <formula>J21&lt;J22+J23+J24</formula>
    </cfRule>
  </conditionalFormatting>
  <conditionalFormatting sqref="E28">
    <cfRule type="expression" dxfId="565" priority="6" stopIfTrue="1">
      <formula>E28&lt;E29+E30</formula>
    </cfRule>
  </conditionalFormatting>
  <conditionalFormatting sqref="F28">
    <cfRule type="expression" dxfId="564" priority="5" stopIfTrue="1">
      <formula>F28&lt;F29+F30</formula>
    </cfRule>
  </conditionalFormatting>
  <conditionalFormatting sqref="G28">
    <cfRule type="expression" dxfId="563" priority="4" stopIfTrue="1">
      <formula>G28&lt;G29+G30</formula>
    </cfRule>
  </conditionalFormatting>
  <conditionalFormatting sqref="H28">
    <cfRule type="expression" dxfId="562" priority="3" stopIfTrue="1">
      <formula>H28&lt;H29+H30</formula>
    </cfRule>
  </conditionalFormatting>
  <conditionalFormatting sqref="I28">
    <cfRule type="expression" dxfId="561" priority="2" stopIfTrue="1">
      <formula>I28&lt;I29+I30</formula>
    </cfRule>
  </conditionalFormatting>
  <conditionalFormatting sqref="J28">
    <cfRule type="expression" dxfId="560" priority="1" stopIfTrue="1">
      <formula>J28&lt;J29+J30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cellComments="asDisplayed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workbookViewId="0">
      <selection sqref="A1:J30"/>
    </sheetView>
  </sheetViews>
  <sheetFormatPr defaultRowHeight="15"/>
  <cols>
    <col min="1" max="2" width="1.42578125" style="4" customWidth="1"/>
    <col min="3" max="3" width="45" style="4" customWidth="1"/>
    <col min="4" max="4" width="5.7109375" style="4" customWidth="1"/>
    <col min="5" max="10" width="14.85546875" style="4" customWidth="1"/>
    <col min="11" max="16384" width="9.140625" style="4"/>
  </cols>
  <sheetData>
    <row r="1" spans="1:10" ht="9.75" customHeight="1"/>
    <row r="2" spans="1:10" ht="18" customHeight="1">
      <c r="A2" s="2"/>
      <c r="B2" s="3"/>
      <c r="C2" s="303" t="s">
        <v>181</v>
      </c>
      <c r="D2" s="303"/>
      <c r="E2" s="303"/>
      <c r="F2" s="303"/>
      <c r="G2" s="303"/>
      <c r="H2" s="303"/>
      <c r="I2" s="303"/>
      <c r="J2" s="303"/>
    </row>
    <row r="3" spans="1:10" ht="15.75">
      <c r="A3" s="2"/>
      <c r="B3" s="61"/>
      <c r="C3" s="355" t="s">
        <v>144</v>
      </c>
      <c r="D3" s="355"/>
      <c r="E3" s="355"/>
      <c r="F3" s="355"/>
      <c r="G3" s="355"/>
      <c r="H3" s="355"/>
      <c r="I3" s="355"/>
      <c r="J3" s="355"/>
    </row>
    <row r="4" spans="1:10" ht="7.5" customHeight="1">
      <c r="A4" s="2"/>
      <c r="B4" s="60"/>
      <c r="C4" s="60"/>
      <c r="D4" s="60"/>
      <c r="E4" s="60"/>
      <c r="F4" s="60"/>
      <c r="G4" s="60"/>
      <c r="H4" s="60"/>
      <c r="I4" s="60"/>
      <c r="J4" s="60"/>
    </row>
    <row r="5" spans="1:10">
      <c r="A5" s="2"/>
      <c r="B5" s="356" t="s">
        <v>76</v>
      </c>
      <c r="C5" s="357"/>
      <c r="D5" s="356" t="s">
        <v>180</v>
      </c>
      <c r="E5" s="356" t="s">
        <v>179</v>
      </c>
      <c r="F5" s="306" t="s">
        <v>178</v>
      </c>
      <c r="G5" s="307"/>
      <c r="H5" s="307"/>
      <c r="I5" s="307"/>
      <c r="J5" s="348"/>
    </row>
    <row r="6" spans="1:10" ht="25.5">
      <c r="A6" s="2"/>
      <c r="B6" s="358"/>
      <c r="C6" s="359"/>
      <c r="D6" s="358"/>
      <c r="E6" s="358"/>
      <c r="F6" s="69" t="s">
        <v>141</v>
      </c>
      <c r="G6" s="69" t="s">
        <v>70</v>
      </c>
      <c r="H6" s="69" t="s">
        <v>177</v>
      </c>
      <c r="I6" s="59" t="s">
        <v>68</v>
      </c>
      <c r="J6" s="59" t="s">
        <v>139</v>
      </c>
    </row>
    <row r="7" spans="1:10">
      <c r="A7" s="2"/>
      <c r="B7" s="304" t="s">
        <v>14</v>
      </c>
      <c r="C7" s="305"/>
      <c r="D7" s="62" t="s">
        <v>15</v>
      </c>
      <c r="E7" s="62">
        <v>3</v>
      </c>
      <c r="F7" s="68">
        <v>4</v>
      </c>
      <c r="G7" s="68">
        <v>5</v>
      </c>
      <c r="H7" s="68">
        <v>6</v>
      </c>
      <c r="I7" s="68">
        <v>7</v>
      </c>
      <c r="J7" s="68">
        <v>8</v>
      </c>
    </row>
    <row r="8" spans="1:10" ht="25.5">
      <c r="A8" s="2"/>
      <c r="B8" s="65"/>
      <c r="C8" s="64" t="s">
        <v>176</v>
      </c>
      <c r="D8" s="11" t="s">
        <v>175</v>
      </c>
      <c r="E8" s="21">
        <v>38</v>
      </c>
      <c r="F8" s="21">
        <f>F9+F20+F21+F25+F26+F27+F28</f>
        <v>0</v>
      </c>
      <c r="G8" s="21">
        <f>G9+G20+G21+G25+G26+G27+G28</f>
        <v>0</v>
      </c>
      <c r="H8" s="21">
        <f>H9+H20+H21+H25+H26+H27+H28</f>
        <v>0</v>
      </c>
      <c r="I8" s="21">
        <f>I9+I20+I21+I25+I26+I27+I28</f>
        <v>0</v>
      </c>
      <c r="J8" s="21">
        <v>38</v>
      </c>
    </row>
    <row r="9" spans="1:10" ht="38.25">
      <c r="A9" s="2"/>
      <c r="B9" s="58"/>
      <c r="C9" s="55" t="s">
        <v>174</v>
      </c>
      <c r="D9" s="66" t="s">
        <v>173</v>
      </c>
      <c r="E9" s="21">
        <f t="shared" ref="E9:E30" si="0">F9+G9+H9+I9+J9</f>
        <v>0</v>
      </c>
      <c r="F9" s="21">
        <f>F10+F11+F13+F14+F15+F17+F18+F19</f>
        <v>0</v>
      </c>
      <c r="G9" s="21">
        <f>G10+G11+G13+G14+G15+G17+G18+G19</f>
        <v>0</v>
      </c>
      <c r="H9" s="21">
        <f>H10+H11+H13+H14+H15+H17+H18+H19</f>
        <v>0</v>
      </c>
      <c r="I9" s="21">
        <f>I10+I11+I13+I14+I15+I17+I18+I19</f>
        <v>0</v>
      </c>
      <c r="J9" s="21">
        <f>J10+J11+J13+J14+J15+J17+J18+J19</f>
        <v>0</v>
      </c>
    </row>
    <row r="10" spans="1:10" ht="25.5">
      <c r="A10" s="2"/>
      <c r="B10" s="58"/>
      <c r="C10" s="55" t="s">
        <v>57</v>
      </c>
      <c r="D10" s="66" t="s">
        <v>172</v>
      </c>
      <c r="E10" s="21">
        <f t="shared" si="0"/>
        <v>0</v>
      </c>
      <c r="F10" s="20"/>
      <c r="G10" s="20"/>
      <c r="H10" s="20"/>
      <c r="I10" s="20"/>
      <c r="J10" s="20"/>
    </row>
    <row r="11" spans="1:10">
      <c r="A11" s="2"/>
      <c r="B11" s="63"/>
      <c r="C11" s="64" t="s">
        <v>133</v>
      </c>
      <c r="D11" s="11" t="s">
        <v>171</v>
      </c>
      <c r="E11" s="21">
        <f t="shared" si="0"/>
        <v>0</v>
      </c>
      <c r="F11" s="20"/>
      <c r="G11" s="20"/>
      <c r="H11" s="20"/>
      <c r="I11" s="20"/>
      <c r="J11" s="20"/>
    </row>
    <row r="12" spans="1:10">
      <c r="A12" s="2"/>
      <c r="B12" s="63"/>
      <c r="C12" s="64" t="s">
        <v>170</v>
      </c>
      <c r="D12" s="11" t="s">
        <v>169</v>
      </c>
      <c r="E12" s="21">
        <f t="shared" si="0"/>
        <v>0</v>
      </c>
      <c r="F12" s="20"/>
      <c r="G12" s="20"/>
      <c r="H12" s="20"/>
      <c r="I12" s="20"/>
      <c r="J12" s="20"/>
    </row>
    <row r="13" spans="1:10">
      <c r="A13" s="2"/>
      <c r="B13" s="63"/>
      <c r="C13" s="64" t="s">
        <v>129</v>
      </c>
      <c r="D13" s="11" t="s">
        <v>168</v>
      </c>
      <c r="E13" s="21">
        <f t="shared" si="0"/>
        <v>0</v>
      </c>
      <c r="F13" s="20"/>
      <c r="G13" s="20"/>
      <c r="H13" s="20"/>
      <c r="I13" s="20"/>
      <c r="J13" s="20"/>
    </row>
    <row r="14" spans="1:10">
      <c r="A14" s="2"/>
      <c r="B14" s="63"/>
      <c r="C14" s="64" t="s">
        <v>127</v>
      </c>
      <c r="D14" s="11" t="s">
        <v>167</v>
      </c>
      <c r="E14" s="21">
        <f t="shared" si="0"/>
        <v>0</v>
      </c>
      <c r="F14" s="20"/>
      <c r="G14" s="20"/>
      <c r="H14" s="20"/>
      <c r="I14" s="20"/>
      <c r="J14" s="20"/>
    </row>
    <row r="15" spans="1:10">
      <c r="A15" s="2"/>
      <c r="B15" s="63"/>
      <c r="C15" s="64" t="s">
        <v>125</v>
      </c>
      <c r="D15" s="11" t="s">
        <v>166</v>
      </c>
      <c r="E15" s="21">
        <f t="shared" si="0"/>
        <v>0</v>
      </c>
      <c r="F15" s="20"/>
      <c r="G15" s="20"/>
      <c r="H15" s="20"/>
      <c r="I15" s="20"/>
      <c r="J15" s="20"/>
    </row>
    <row r="16" spans="1:10">
      <c r="A16" s="2"/>
      <c r="B16" s="63"/>
      <c r="C16" s="64" t="s">
        <v>123</v>
      </c>
      <c r="D16" s="11" t="s">
        <v>165</v>
      </c>
      <c r="E16" s="21">
        <f t="shared" si="0"/>
        <v>0</v>
      </c>
      <c r="F16" s="20"/>
      <c r="G16" s="20"/>
      <c r="H16" s="20"/>
      <c r="I16" s="20"/>
      <c r="J16" s="20"/>
    </row>
    <row r="17" spans="1:10">
      <c r="A17" s="2"/>
      <c r="B17" s="63"/>
      <c r="C17" s="64" t="s">
        <v>121</v>
      </c>
      <c r="D17" s="11" t="s">
        <v>164</v>
      </c>
      <c r="E17" s="21">
        <f t="shared" si="0"/>
        <v>0</v>
      </c>
      <c r="F17" s="20"/>
      <c r="G17" s="20"/>
      <c r="H17" s="20"/>
      <c r="I17" s="20"/>
      <c r="J17" s="20"/>
    </row>
    <row r="18" spans="1:10">
      <c r="A18" s="2"/>
      <c r="B18" s="63"/>
      <c r="C18" s="64" t="s">
        <v>119</v>
      </c>
      <c r="D18" s="11" t="s">
        <v>163</v>
      </c>
      <c r="E18" s="21">
        <f t="shared" si="0"/>
        <v>0</v>
      </c>
      <c r="F18" s="20"/>
      <c r="G18" s="20"/>
      <c r="H18" s="20"/>
      <c r="I18" s="20"/>
      <c r="J18" s="20"/>
    </row>
    <row r="19" spans="1:10">
      <c r="A19" s="2"/>
      <c r="B19" s="63"/>
      <c r="C19" s="64" t="s">
        <v>117</v>
      </c>
      <c r="D19" s="11" t="s">
        <v>162</v>
      </c>
      <c r="E19" s="21">
        <f t="shared" si="0"/>
        <v>0</v>
      </c>
      <c r="F19" s="20"/>
      <c r="G19" s="20"/>
      <c r="H19" s="20"/>
      <c r="I19" s="20"/>
      <c r="J19" s="20"/>
    </row>
    <row r="20" spans="1:10">
      <c r="A20" s="2"/>
      <c r="B20" s="63"/>
      <c r="C20" s="64" t="s">
        <v>37</v>
      </c>
      <c r="D20" s="11" t="s">
        <v>161</v>
      </c>
      <c r="E20" s="21">
        <v>38</v>
      </c>
      <c r="F20" s="20"/>
      <c r="G20" s="20"/>
      <c r="H20" s="20"/>
      <c r="I20" s="20"/>
      <c r="J20" s="20">
        <v>38</v>
      </c>
    </row>
    <row r="21" spans="1:10">
      <c r="A21" s="2"/>
      <c r="B21" s="63"/>
      <c r="C21" s="64" t="s">
        <v>35</v>
      </c>
      <c r="D21" s="11" t="s">
        <v>160</v>
      </c>
      <c r="E21" s="21">
        <f t="shared" si="0"/>
        <v>0</v>
      </c>
      <c r="F21" s="67"/>
      <c r="G21" s="67"/>
      <c r="H21" s="67"/>
      <c r="I21" s="67"/>
      <c r="J21" s="67"/>
    </row>
    <row r="22" spans="1:10" ht="25.5">
      <c r="A22" s="2"/>
      <c r="B22" s="58"/>
      <c r="C22" s="55" t="s">
        <v>159</v>
      </c>
      <c r="D22" s="66" t="s">
        <v>158</v>
      </c>
      <c r="E22" s="21">
        <f t="shared" si="0"/>
        <v>0</v>
      </c>
      <c r="F22" s="20"/>
      <c r="G22" s="20"/>
      <c r="H22" s="20"/>
      <c r="I22" s="20"/>
      <c r="J22" s="20"/>
    </row>
    <row r="23" spans="1:10">
      <c r="A23" s="2"/>
      <c r="B23" s="56"/>
      <c r="C23" s="64" t="s">
        <v>157</v>
      </c>
      <c r="D23" s="11" t="s">
        <v>156</v>
      </c>
      <c r="E23" s="21">
        <f t="shared" si="0"/>
        <v>0</v>
      </c>
      <c r="F23" s="20"/>
      <c r="G23" s="20"/>
      <c r="H23" s="20"/>
      <c r="I23" s="20"/>
      <c r="J23" s="20"/>
    </row>
    <row r="24" spans="1:10">
      <c r="A24" s="2"/>
      <c r="B24" s="63"/>
      <c r="C24" s="64" t="s">
        <v>155</v>
      </c>
      <c r="D24" s="11" t="s">
        <v>154</v>
      </c>
      <c r="E24" s="21">
        <f t="shared" si="0"/>
        <v>0</v>
      </c>
      <c r="F24" s="20"/>
      <c r="G24" s="20"/>
      <c r="H24" s="20"/>
      <c r="I24" s="20"/>
      <c r="J24" s="20"/>
    </row>
    <row r="25" spans="1:10">
      <c r="A25" s="2"/>
      <c r="B25" s="56"/>
      <c r="C25" s="64" t="s">
        <v>27</v>
      </c>
      <c r="D25" s="11" t="s">
        <v>153</v>
      </c>
      <c r="E25" s="21">
        <f t="shared" si="0"/>
        <v>0</v>
      </c>
      <c r="F25" s="20"/>
      <c r="G25" s="20"/>
      <c r="H25" s="20"/>
      <c r="I25" s="20"/>
      <c r="J25" s="20"/>
    </row>
    <row r="26" spans="1:10">
      <c r="A26" s="2"/>
      <c r="B26" s="56"/>
      <c r="C26" s="64" t="s">
        <v>25</v>
      </c>
      <c r="D26" s="11" t="s">
        <v>152</v>
      </c>
      <c r="E26" s="21">
        <f t="shared" si="0"/>
        <v>0</v>
      </c>
      <c r="F26" s="20"/>
      <c r="G26" s="20"/>
      <c r="H26" s="20"/>
      <c r="I26" s="20"/>
      <c r="J26" s="20"/>
    </row>
    <row r="27" spans="1:10">
      <c r="A27" s="2"/>
      <c r="B27" s="56"/>
      <c r="C27" s="64" t="s">
        <v>23</v>
      </c>
      <c r="D27" s="11" t="s">
        <v>151</v>
      </c>
      <c r="E27" s="21">
        <f t="shared" si="0"/>
        <v>0</v>
      </c>
      <c r="F27" s="20"/>
      <c r="G27" s="20"/>
      <c r="H27" s="20"/>
      <c r="I27" s="20"/>
      <c r="J27" s="20"/>
    </row>
    <row r="28" spans="1:10">
      <c r="A28" s="2"/>
      <c r="B28" s="56"/>
      <c r="C28" s="64" t="s">
        <v>21</v>
      </c>
      <c r="D28" s="11" t="s">
        <v>150</v>
      </c>
      <c r="E28" s="21">
        <f t="shared" si="0"/>
        <v>0</v>
      </c>
      <c r="F28" s="67"/>
      <c r="G28" s="67"/>
      <c r="H28" s="67"/>
      <c r="I28" s="67"/>
      <c r="J28" s="67"/>
    </row>
    <row r="29" spans="1:10" ht="25.5">
      <c r="A29" s="2"/>
      <c r="B29" s="58"/>
      <c r="C29" s="55" t="s">
        <v>149</v>
      </c>
      <c r="D29" s="66" t="s">
        <v>148</v>
      </c>
      <c r="E29" s="21">
        <f t="shared" si="0"/>
        <v>0</v>
      </c>
      <c r="F29" s="20"/>
      <c r="G29" s="20"/>
      <c r="H29" s="20"/>
      <c r="I29" s="20"/>
      <c r="J29" s="20"/>
    </row>
    <row r="30" spans="1:10">
      <c r="A30" s="2"/>
      <c r="B30" s="56"/>
      <c r="C30" s="64" t="s">
        <v>147</v>
      </c>
      <c r="D30" s="11" t="s">
        <v>146</v>
      </c>
      <c r="E30" s="21">
        <f t="shared" si="0"/>
        <v>0</v>
      </c>
      <c r="F30" s="20"/>
      <c r="G30" s="20"/>
      <c r="H30" s="20"/>
      <c r="I30" s="20"/>
      <c r="J30" s="20"/>
    </row>
    <row r="32" spans="1:10">
      <c r="C32" s="19"/>
    </row>
    <row r="33" spans="3:7">
      <c r="C33" s="346"/>
      <c r="D33" s="346"/>
      <c r="E33" s="346"/>
      <c r="F33" s="346"/>
      <c r="G33" s="346"/>
    </row>
  </sheetData>
  <mergeCells count="8">
    <mergeCell ref="C33:G33"/>
    <mergeCell ref="B7:C7"/>
    <mergeCell ref="C2:J2"/>
    <mergeCell ref="C3:J3"/>
    <mergeCell ref="B5:C6"/>
    <mergeCell ref="D5:D6"/>
    <mergeCell ref="E5:E6"/>
    <mergeCell ref="F5:J5"/>
  </mergeCells>
  <conditionalFormatting sqref="E12">
    <cfRule type="expression" dxfId="559" priority="24" stopIfTrue="1">
      <formula>E12&gt;E11</formula>
    </cfRule>
  </conditionalFormatting>
  <conditionalFormatting sqref="F12">
    <cfRule type="expression" dxfId="558" priority="23" stopIfTrue="1">
      <formula>F12&gt;F11</formula>
    </cfRule>
  </conditionalFormatting>
  <conditionalFormatting sqref="G12">
    <cfRule type="expression" dxfId="557" priority="22" stopIfTrue="1">
      <formula>G12&gt;G11</formula>
    </cfRule>
  </conditionalFormatting>
  <conditionalFormatting sqref="H12">
    <cfRule type="expression" dxfId="556" priority="21" stopIfTrue="1">
      <formula>H12&gt;H11</formula>
    </cfRule>
  </conditionalFormatting>
  <conditionalFormatting sqref="I12">
    <cfRule type="expression" dxfId="555" priority="20" stopIfTrue="1">
      <formula>I12&gt;I11</formula>
    </cfRule>
  </conditionalFormatting>
  <conditionalFormatting sqref="J12">
    <cfRule type="expression" dxfId="554" priority="19" stopIfTrue="1">
      <formula>J12&gt;J11</formula>
    </cfRule>
  </conditionalFormatting>
  <conditionalFormatting sqref="E16">
    <cfRule type="expression" dxfId="553" priority="18" stopIfTrue="1">
      <formula>E16&gt;E15</formula>
    </cfRule>
  </conditionalFormatting>
  <conditionalFormatting sqref="F16">
    <cfRule type="expression" dxfId="552" priority="17" stopIfTrue="1">
      <formula>F16&gt;F15</formula>
    </cfRule>
  </conditionalFormatting>
  <conditionalFormatting sqref="G16">
    <cfRule type="expression" dxfId="551" priority="16" stopIfTrue="1">
      <formula>G16&gt;G15</formula>
    </cfRule>
  </conditionalFormatting>
  <conditionalFormatting sqref="H16">
    <cfRule type="expression" dxfId="550" priority="15" stopIfTrue="1">
      <formula>H16&gt;H15</formula>
    </cfRule>
  </conditionalFormatting>
  <conditionalFormatting sqref="I16">
    <cfRule type="expression" dxfId="549" priority="14" stopIfTrue="1">
      <formula>I16&gt;I15</formula>
    </cfRule>
  </conditionalFormatting>
  <conditionalFormatting sqref="J16">
    <cfRule type="expression" dxfId="548" priority="13" stopIfTrue="1">
      <formula>J16&gt;J15</formula>
    </cfRule>
  </conditionalFormatting>
  <conditionalFormatting sqref="E21">
    <cfRule type="expression" dxfId="547" priority="12" stopIfTrue="1">
      <formula>E21&lt;E22+E23+E24</formula>
    </cfRule>
  </conditionalFormatting>
  <conditionalFormatting sqref="F21">
    <cfRule type="expression" dxfId="546" priority="11" stopIfTrue="1">
      <formula>F21&lt;F22+F23+F24</formula>
    </cfRule>
  </conditionalFormatting>
  <conditionalFormatting sqref="G21">
    <cfRule type="expression" dxfId="545" priority="10" stopIfTrue="1">
      <formula>G21&lt;G22+G23+G24</formula>
    </cfRule>
  </conditionalFormatting>
  <conditionalFormatting sqref="H21">
    <cfRule type="expression" dxfId="544" priority="9" stopIfTrue="1">
      <formula>H21&lt;H22+H23+H24</formula>
    </cfRule>
  </conditionalFormatting>
  <conditionalFormatting sqref="I21">
    <cfRule type="expression" dxfId="543" priority="8" stopIfTrue="1">
      <formula>I21&lt;I22+I23+I24</formula>
    </cfRule>
  </conditionalFormatting>
  <conditionalFormatting sqref="J21">
    <cfRule type="expression" dxfId="542" priority="7" stopIfTrue="1">
      <formula>J21&lt;J22+J23+J24</formula>
    </cfRule>
  </conditionalFormatting>
  <conditionalFormatting sqref="E28">
    <cfRule type="expression" dxfId="541" priority="6" stopIfTrue="1">
      <formula>E28&lt;E29+E30</formula>
    </cfRule>
  </conditionalFormatting>
  <conditionalFormatting sqref="F28">
    <cfRule type="expression" dxfId="540" priority="5" stopIfTrue="1">
      <formula>F28&lt;F29+F30</formula>
    </cfRule>
  </conditionalFormatting>
  <conditionalFormatting sqref="G28">
    <cfRule type="expression" dxfId="539" priority="4" stopIfTrue="1">
      <formula>G28&lt;G29+G30</formula>
    </cfRule>
  </conditionalFormatting>
  <conditionalFormatting sqref="H28">
    <cfRule type="expression" dxfId="538" priority="3" stopIfTrue="1">
      <formula>H28&lt;H29+H30</formula>
    </cfRule>
  </conditionalFormatting>
  <conditionalFormatting sqref="I28">
    <cfRule type="expression" dxfId="537" priority="2" stopIfTrue="1">
      <formula>I28&lt;I29+I30</formula>
    </cfRule>
  </conditionalFormatting>
  <conditionalFormatting sqref="J28">
    <cfRule type="expression" dxfId="536" priority="1" stopIfTrue="1">
      <formula>J28&lt;J29+J30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2"/>
  <sheetViews>
    <sheetView workbookViewId="0">
      <selection sqref="A1:L19"/>
    </sheetView>
  </sheetViews>
  <sheetFormatPr defaultRowHeight="15"/>
  <cols>
    <col min="1" max="1" width="1.7109375" style="4" customWidth="1"/>
    <col min="2" max="2" width="33.85546875" style="4" customWidth="1"/>
    <col min="3" max="3" width="6.42578125" style="4" customWidth="1"/>
    <col min="4" max="4" width="13" style="4" customWidth="1"/>
    <col min="5" max="11" width="11" style="4" customWidth="1"/>
    <col min="12" max="12" width="11.85546875" style="4" customWidth="1"/>
    <col min="13" max="16384" width="9.140625" style="4"/>
  </cols>
  <sheetData>
    <row r="1" spans="1:12" ht="7.5" customHeight="1"/>
    <row r="2" spans="1:12" ht="15.75">
      <c r="A2" s="2"/>
      <c r="B2" s="303" t="s">
        <v>214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</row>
    <row r="3" spans="1:12" ht="7.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5" customHeight="1">
      <c r="A4" s="2"/>
      <c r="B4" s="364" t="s">
        <v>98</v>
      </c>
      <c r="C4" s="356" t="s">
        <v>2</v>
      </c>
      <c r="D4" s="356" t="s">
        <v>213</v>
      </c>
      <c r="E4" s="356" t="s">
        <v>212</v>
      </c>
      <c r="F4" s="357"/>
      <c r="G4" s="357"/>
      <c r="H4" s="357"/>
      <c r="I4" s="357"/>
      <c r="J4" s="357"/>
      <c r="K4" s="357"/>
      <c r="L4" s="362"/>
    </row>
    <row r="5" spans="1:12">
      <c r="A5" s="2"/>
      <c r="B5" s="365"/>
      <c r="C5" s="367"/>
      <c r="D5" s="367"/>
      <c r="E5" s="358"/>
      <c r="F5" s="359"/>
      <c r="G5" s="359"/>
      <c r="H5" s="359"/>
      <c r="I5" s="359"/>
      <c r="J5" s="359"/>
      <c r="K5" s="359"/>
      <c r="L5" s="363"/>
    </row>
    <row r="6" spans="1:12" ht="19.5" customHeight="1">
      <c r="A6" s="2"/>
      <c r="B6" s="366"/>
      <c r="C6" s="358"/>
      <c r="D6" s="358"/>
      <c r="E6" s="68" t="s">
        <v>211</v>
      </c>
      <c r="F6" s="70" t="s">
        <v>210</v>
      </c>
      <c r="G6" s="70" t="s">
        <v>209</v>
      </c>
      <c r="H6" s="68" t="s">
        <v>208</v>
      </c>
      <c r="I6" s="70" t="s">
        <v>207</v>
      </c>
      <c r="J6" s="68" t="s">
        <v>206</v>
      </c>
      <c r="K6" s="68" t="s">
        <v>205</v>
      </c>
      <c r="L6" s="68" t="s">
        <v>204</v>
      </c>
    </row>
    <row r="7" spans="1:12">
      <c r="A7" s="2"/>
      <c r="B7" s="71" t="s">
        <v>14</v>
      </c>
      <c r="C7" s="59" t="s">
        <v>15</v>
      </c>
      <c r="D7" s="71">
        <v>3</v>
      </c>
      <c r="E7" s="59">
        <v>4</v>
      </c>
      <c r="F7" s="71">
        <v>5</v>
      </c>
      <c r="G7" s="71">
        <v>6</v>
      </c>
      <c r="H7" s="59">
        <v>7</v>
      </c>
      <c r="I7" s="71">
        <v>8</v>
      </c>
      <c r="J7" s="59">
        <v>9</v>
      </c>
      <c r="K7" s="59">
        <v>10</v>
      </c>
      <c r="L7" s="59">
        <v>11</v>
      </c>
    </row>
    <row r="8" spans="1:12">
      <c r="A8" s="79"/>
      <c r="B8" s="78" t="s">
        <v>203</v>
      </c>
      <c r="C8" s="77" t="s">
        <v>202</v>
      </c>
      <c r="D8" s="76">
        <v>58</v>
      </c>
      <c r="E8" s="16"/>
      <c r="F8" s="16">
        <v>2</v>
      </c>
      <c r="G8" s="16">
        <v>13</v>
      </c>
      <c r="H8" s="16">
        <v>12</v>
      </c>
      <c r="I8" s="16">
        <v>10</v>
      </c>
      <c r="J8" s="16">
        <v>12</v>
      </c>
      <c r="K8" s="16">
        <v>6</v>
      </c>
      <c r="L8" s="16">
        <v>3</v>
      </c>
    </row>
    <row r="9" spans="1:12">
      <c r="A9" s="79"/>
      <c r="B9" s="78" t="s">
        <v>185</v>
      </c>
      <c r="C9" s="77" t="s">
        <v>201</v>
      </c>
      <c r="D9" s="76">
        <v>27</v>
      </c>
      <c r="E9" s="16"/>
      <c r="F9" s="16">
        <v>2</v>
      </c>
      <c r="G9" s="16">
        <v>3</v>
      </c>
      <c r="H9" s="16">
        <v>8</v>
      </c>
      <c r="I9" s="16">
        <v>4</v>
      </c>
      <c r="J9" s="16">
        <v>6</v>
      </c>
      <c r="K9" s="16">
        <v>3</v>
      </c>
      <c r="L9" s="16">
        <v>1</v>
      </c>
    </row>
    <row r="10" spans="1:12" ht="53.25" customHeight="1">
      <c r="A10" s="79"/>
      <c r="B10" s="72" t="s">
        <v>200</v>
      </c>
      <c r="C10" s="11" t="s">
        <v>199</v>
      </c>
      <c r="D10" s="76">
        <f t="shared" ref="D10:D19" si="0">E10+F10+G10+H10+I10+J10+K10+L10</f>
        <v>0</v>
      </c>
      <c r="E10" s="16"/>
      <c r="F10" s="16"/>
      <c r="G10" s="16"/>
      <c r="H10" s="16"/>
      <c r="I10" s="16"/>
      <c r="J10" s="16"/>
      <c r="K10" s="16"/>
      <c r="L10" s="16"/>
    </row>
    <row r="11" spans="1:12">
      <c r="A11" s="79"/>
      <c r="B11" s="78" t="s">
        <v>189</v>
      </c>
      <c r="C11" s="77" t="s">
        <v>198</v>
      </c>
      <c r="D11" s="76">
        <f t="shared" si="0"/>
        <v>0</v>
      </c>
      <c r="E11" s="16"/>
      <c r="F11" s="16"/>
      <c r="G11" s="16"/>
      <c r="H11" s="16"/>
      <c r="I11" s="16"/>
      <c r="J11" s="16"/>
      <c r="K11" s="16"/>
      <c r="L11" s="16"/>
    </row>
    <row r="12" spans="1:12" ht="26.25" customHeight="1">
      <c r="A12" s="79"/>
      <c r="B12" s="82" t="s">
        <v>197</v>
      </c>
      <c r="C12" s="77" t="s">
        <v>196</v>
      </c>
      <c r="D12" s="76">
        <f t="shared" si="0"/>
        <v>0</v>
      </c>
      <c r="E12" s="16"/>
      <c r="F12" s="16"/>
      <c r="G12" s="16"/>
      <c r="H12" s="16"/>
      <c r="I12" s="16"/>
      <c r="J12" s="16"/>
      <c r="K12" s="16"/>
      <c r="L12" s="16"/>
    </row>
    <row r="13" spans="1:12">
      <c r="A13" s="79"/>
      <c r="B13" s="78" t="s">
        <v>189</v>
      </c>
      <c r="C13" s="77" t="s">
        <v>195</v>
      </c>
      <c r="D13" s="76">
        <f t="shared" si="0"/>
        <v>0</v>
      </c>
      <c r="E13" s="16"/>
      <c r="F13" s="16"/>
      <c r="G13" s="16"/>
      <c r="H13" s="16"/>
      <c r="I13" s="16"/>
      <c r="J13" s="16"/>
      <c r="K13" s="16"/>
      <c r="L13" s="16"/>
    </row>
    <row r="14" spans="1:12" ht="30" customHeight="1">
      <c r="A14" s="79"/>
      <c r="B14" s="82" t="s">
        <v>194</v>
      </c>
      <c r="C14" s="81" t="s">
        <v>193</v>
      </c>
      <c r="D14" s="76">
        <f t="shared" si="0"/>
        <v>0</v>
      </c>
      <c r="E14" s="16"/>
      <c r="F14" s="16"/>
      <c r="G14" s="16"/>
      <c r="H14" s="16"/>
      <c r="I14" s="16"/>
      <c r="J14" s="16"/>
      <c r="K14" s="16"/>
      <c r="L14" s="16"/>
    </row>
    <row r="15" spans="1:12">
      <c r="A15" s="79"/>
      <c r="B15" s="78" t="s">
        <v>189</v>
      </c>
      <c r="C15" s="77" t="s">
        <v>192</v>
      </c>
      <c r="D15" s="76">
        <f t="shared" si="0"/>
        <v>0</v>
      </c>
      <c r="E15" s="16"/>
      <c r="F15" s="16"/>
      <c r="G15" s="16"/>
      <c r="H15" s="16"/>
      <c r="I15" s="16"/>
      <c r="J15" s="16"/>
      <c r="K15" s="16"/>
      <c r="L15" s="16"/>
    </row>
    <row r="16" spans="1:12">
      <c r="A16" s="79"/>
      <c r="B16" s="80" t="s">
        <v>191</v>
      </c>
      <c r="C16" s="77" t="s">
        <v>190</v>
      </c>
      <c r="D16" s="76">
        <f t="shared" si="0"/>
        <v>0</v>
      </c>
      <c r="E16" s="16"/>
      <c r="F16" s="16"/>
      <c r="G16" s="16"/>
      <c r="H16" s="16"/>
      <c r="I16" s="16"/>
      <c r="J16" s="16"/>
      <c r="K16" s="16"/>
      <c r="L16" s="16"/>
    </row>
    <row r="17" spans="1:12">
      <c r="A17" s="79"/>
      <c r="B17" s="78" t="s">
        <v>189</v>
      </c>
      <c r="C17" s="77" t="s">
        <v>188</v>
      </c>
      <c r="D17" s="76">
        <f t="shared" si="0"/>
        <v>0</v>
      </c>
      <c r="E17" s="16"/>
      <c r="F17" s="16"/>
      <c r="G17" s="16"/>
      <c r="H17" s="16"/>
      <c r="I17" s="16"/>
      <c r="J17" s="16"/>
      <c r="K17" s="16"/>
      <c r="L17" s="16"/>
    </row>
    <row r="18" spans="1:12" ht="15" customHeight="1">
      <c r="A18" s="79"/>
      <c r="B18" s="80" t="s">
        <v>187</v>
      </c>
      <c r="C18" s="77" t="s">
        <v>186</v>
      </c>
      <c r="D18" s="76">
        <f t="shared" si="0"/>
        <v>0</v>
      </c>
      <c r="E18" s="16"/>
      <c r="F18" s="16"/>
      <c r="G18" s="16"/>
      <c r="H18" s="16"/>
      <c r="I18" s="16"/>
      <c r="J18" s="16"/>
      <c r="K18" s="16"/>
      <c r="L18" s="16"/>
    </row>
    <row r="19" spans="1:12">
      <c r="A19" s="79"/>
      <c r="B19" s="78" t="s">
        <v>185</v>
      </c>
      <c r="C19" s="77" t="s">
        <v>184</v>
      </c>
      <c r="D19" s="76">
        <f t="shared" si="0"/>
        <v>0</v>
      </c>
      <c r="E19" s="16"/>
      <c r="F19" s="16"/>
      <c r="G19" s="16"/>
      <c r="H19" s="16"/>
      <c r="I19" s="16"/>
      <c r="J19" s="16"/>
      <c r="K19" s="16"/>
      <c r="L19" s="16"/>
    </row>
    <row r="20" spans="1:12">
      <c r="A20" s="2"/>
      <c r="B20" s="75"/>
      <c r="C20" s="74"/>
      <c r="D20" s="74"/>
      <c r="E20" s="74"/>
      <c r="F20" s="73"/>
      <c r="G20" s="73"/>
      <c r="H20" s="73"/>
      <c r="I20" s="73"/>
      <c r="J20" s="73"/>
      <c r="K20" s="73"/>
      <c r="L20" s="73"/>
    </row>
    <row r="21" spans="1:12">
      <c r="B21" s="346" t="s">
        <v>183</v>
      </c>
      <c r="C21" s="346"/>
    </row>
    <row r="22" spans="1:12">
      <c r="B22" s="346" t="s">
        <v>182</v>
      </c>
      <c r="C22" s="346"/>
      <c r="D22" s="346"/>
      <c r="E22" s="346"/>
      <c r="F22" s="346"/>
      <c r="G22" s="346"/>
    </row>
  </sheetData>
  <mergeCells count="7">
    <mergeCell ref="B21:C21"/>
    <mergeCell ref="E4:L5"/>
    <mergeCell ref="B22:G22"/>
    <mergeCell ref="B4:B6"/>
    <mergeCell ref="B2:L2"/>
    <mergeCell ref="C4:C6"/>
    <mergeCell ref="D4:D6"/>
  </mergeCells>
  <conditionalFormatting sqref="D9">
    <cfRule type="expression" dxfId="535" priority="100" stopIfTrue="1">
      <formula>D9&gt;D8</formula>
    </cfRule>
  </conditionalFormatting>
  <conditionalFormatting sqref="D11">
    <cfRule type="expression" dxfId="534" priority="99" stopIfTrue="1">
      <formula>D11&gt;D10</formula>
    </cfRule>
  </conditionalFormatting>
  <conditionalFormatting sqref="D13">
    <cfRule type="expression" dxfId="533" priority="98" stopIfTrue="1">
      <formula>D13&gt;D12</formula>
    </cfRule>
  </conditionalFormatting>
  <conditionalFormatting sqref="D15">
    <cfRule type="expression" dxfId="532" priority="97" stopIfTrue="1">
      <formula>D15&gt;D14</formula>
    </cfRule>
  </conditionalFormatting>
  <conditionalFormatting sqref="D17">
    <cfRule type="expression" dxfId="531" priority="96" stopIfTrue="1">
      <formula>D17&gt;D16</formula>
    </cfRule>
  </conditionalFormatting>
  <conditionalFormatting sqref="D19">
    <cfRule type="expression" dxfId="530" priority="95" stopIfTrue="1">
      <formula>OR(D19&gt;D11,D19&gt;D18)</formula>
    </cfRule>
  </conditionalFormatting>
  <conditionalFormatting sqref="E9">
    <cfRule type="expression" dxfId="529" priority="94" stopIfTrue="1">
      <formula>E9&gt;E8</formula>
    </cfRule>
  </conditionalFormatting>
  <conditionalFormatting sqref="F9">
    <cfRule type="expression" dxfId="528" priority="93" stopIfTrue="1">
      <formula>F9&gt;F8</formula>
    </cfRule>
  </conditionalFormatting>
  <conditionalFormatting sqref="G9">
    <cfRule type="expression" dxfId="527" priority="92" stopIfTrue="1">
      <formula>G9&gt;G8</formula>
    </cfRule>
  </conditionalFormatting>
  <conditionalFormatting sqref="H9">
    <cfRule type="expression" dxfId="526" priority="91" stopIfTrue="1">
      <formula>H9&gt;H8</formula>
    </cfRule>
  </conditionalFormatting>
  <conditionalFormatting sqref="I9">
    <cfRule type="expression" dxfId="525" priority="90" stopIfTrue="1">
      <formula>I9&gt;I8</formula>
    </cfRule>
  </conditionalFormatting>
  <conditionalFormatting sqref="J9">
    <cfRule type="expression" dxfId="524" priority="89" stopIfTrue="1">
      <formula>J9&gt;J8</formula>
    </cfRule>
  </conditionalFormatting>
  <conditionalFormatting sqref="K9">
    <cfRule type="expression" dxfId="523" priority="88" stopIfTrue="1">
      <formula>K9&gt;K8</formula>
    </cfRule>
  </conditionalFormatting>
  <conditionalFormatting sqref="L9">
    <cfRule type="expression" dxfId="522" priority="87" stopIfTrue="1">
      <formula>L9&gt;L8</formula>
    </cfRule>
  </conditionalFormatting>
  <conditionalFormatting sqref="E11">
    <cfRule type="expression" dxfId="521" priority="86" stopIfTrue="1">
      <formula>E11&gt;E10</formula>
    </cfRule>
  </conditionalFormatting>
  <conditionalFormatting sqref="E13">
    <cfRule type="expression" dxfId="520" priority="85" stopIfTrue="1">
      <formula>E13&gt;E12</formula>
    </cfRule>
  </conditionalFormatting>
  <conditionalFormatting sqref="E15">
    <cfRule type="expression" dxfId="519" priority="84" stopIfTrue="1">
      <formula>E15&gt;E14</formula>
    </cfRule>
  </conditionalFormatting>
  <conditionalFormatting sqref="E17">
    <cfRule type="expression" dxfId="518" priority="83" stopIfTrue="1">
      <formula>E17&gt;E16</formula>
    </cfRule>
  </conditionalFormatting>
  <conditionalFormatting sqref="E19">
    <cfRule type="expression" dxfId="517" priority="82" stopIfTrue="1">
      <formula>OR(E19&gt;E11,E19&gt;E18)</formula>
    </cfRule>
  </conditionalFormatting>
  <conditionalFormatting sqref="F11">
    <cfRule type="expression" dxfId="516" priority="81" stopIfTrue="1">
      <formula>F11&gt;F10</formula>
    </cfRule>
  </conditionalFormatting>
  <conditionalFormatting sqref="G11">
    <cfRule type="expression" dxfId="515" priority="80" stopIfTrue="1">
      <formula>G11&gt;G10</formula>
    </cfRule>
  </conditionalFormatting>
  <conditionalFormatting sqref="H11">
    <cfRule type="expression" dxfId="514" priority="79" stopIfTrue="1">
      <formula>H11&gt;H10</formula>
    </cfRule>
  </conditionalFormatting>
  <conditionalFormatting sqref="I11">
    <cfRule type="expression" dxfId="513" priority="78" stopIfTrue="1">
      <formula>I11&gt;I10</formula>
    </cfRule>
  </conditionalFormatting>
  <conditionalFormatting sqref="J11">
    <cfRule type="expression" dxfId="512" priority="77" stopIfTrue="1">
      <formula>J11&gt;J10</formula>
    </cfRule>
  </conditionalFormatting>
  <conditionalFormatting sqref="K11">
    <cfRule type="expression" dxfId="511" priority="76" stopIfTrue="1">
      <formula>K11&gt;K10</formula>
    </cfRule>
  </conditionalFormatting>
  <conditionalFormatting sqref="L11">
    <cfRule type="expression" dxfId="510" priority="75" stopIfTrue="1">
      <formula>L11&gt;L10</formula>
    </cfRule>
  </conditionalFormatting>
  <conditionalFormatting sqref="F13">
    <cfRule type="expression" dxfId="509" priority="74" stopIfTrue="1">
      <formula>F13&gt;F12</formula>
    </cfRule>
  </conditionalFormatting>
  <conditionalFormatting sqref="G13">
    <cfRule type="expression" dxfId="508" priority="73" stopIfTrue="1">
      <formula>G13&gt;G12</formula>
    </cfRule>
  </conditionalFormatting>
  <conditionalFormatting sqref="H13">
    <cfRule type="expression" dxfId="507" priority="72" stopIfTrue="1">
      <formula>H13&gt;H12</formula>
    </cfRule>
  </conditionalFormatting>
  <conditionalFormatting sqref="I13">
    <cfRule type="expression" dxfId="506" priority="71" stopIfTrue="1">
      <formula>I13&gt;I12</formula>
    </cfRule>
  </conditionalFormatting>
  <conditionalFormatting sqref="J13">
    <cfRule type="expression" dxfId="505" priority="70" stopIfTrue="1">
      <formula>J13&gt;J12</formula>
    </cfRule>
  </conditionalFormatting>
  <conditionalFormatting sqref="K13">
    <cfRule type="expression" dxfId="504" priority="69" stopIfTrue="1">
      <formula>K13&gt;K12</formula>
    </cfRule>
  </conditionalFormatting>
  <conditionalFormatting sqref="L13">
    <cfRule type="expression" dxfId="503" priority="68" stopIfTrue="1">
      <formula>L13&gt;L12</formula>
    </cfRule>
  </conditionalFormatting>
  <conditionalFormatting sqref="F15">
    <cfRule type="expression" dxfId="502" priority="67" stopIfTrue="1">
      <formula>F15&gt;F14</formula>
    </cfRule>
  </conditionalFormatting>
  <conditionalFormatting sqref="G15">
    <cfRule type="expression" dxfId="501" priority="66" stopIfTrue="1">
      <formula>G15&gt;G14</formula>
    </cfRule>
  </conditionalFormatting>
  <conditionalFormatting sqref="H15">
    <cfRule type="expression" dxfId="500" priority="65" stopIfTrue="1">
      <formula>H15&gt;H14</formula>
    </cfRule>
  </conditionalFormatting>
  <conditionalFormatting sqref="I15">
    <cfRule type="expression" dxfId="499" priority="64" stopIfTrue="1">
      <formula>I15&gt;I14</formula>
    </cfRule>
  </conditionalFormatting>
  <conditionalFormatting sqref="J15">
    <cfRule type="expression" dxfId="498" priority="63" stopIfTrue="1">
      <formula>J15&gt;J14</formula>
    </cfRule>
  </conditionalFormatting>
  <conditionalFormatting sqref="K15">
    <cfRule type="expression" dxfId="497" priority="62" stopIfTrue="1">
      <formula>K15&gt;K14</formula>
    </cfRule>
  </conditionalFormatting>
  <conditionalFormatting sqref="L15">
    <cfRule type="expression" dxfId="496" priority="61" stopIfTrue="1">
      <formula>L15&gt;L14</formula>
    </cfRule>
  </conditionalFormatting>
  <conditionalFormatting sqref="F17">
    <cfRule type="expression" dxfId="495" priority="60" stopIfTrue="1">
      <formula>F17&gt;F16</formula>
    </cfRule>
  </conditionalFormatting>
  <conditionalFormatting sqref="G17">
    <cfRule type="expression" dxfId="494" priority="59" stopIfTrue="1">
      <formula>G17&gt;G16</formula>
    </cfRule>
  </conditionalFormatting>
  <conditionalFormatting sqref="H17">
    <cfRule type="expression" dxfId="493" priority="58" stopIfTrue="1">
      <formula>H17&gt;H16</formula>
    </cfRule>
  </conditionalFormatting>
  <conditionalFormatting sqref="I17">
    <cfRule type="expression" dxfId="492" priority="57" stopIfTrue="1">
      <formula>I17&gt;I16</formula>
    </cfRule>
  </conditionalFormatting>
  <conditionalFormatting sqref="J17">
    <cfRule type="expression" dxfId="491" priority="56" stopIfTrue="1">
      <formula>J17&gt;J16</formula>
    </cfRule>
  </conditionalFormatting>
  <conditionalFormatting sqref="K17">
    <cfRule type="expression" dxfId="490" priority="55" stopIfTrue="1">
      <formula>K17&gt;K16</formula>
    </cfRule>
  </conditionalFormatting>
  <conditionalFormatting sqref="L17">
    <cfRule type="expression" dxfId="489" priority="54" stopIfTrue="1">
      <formula>L17&gt;L16</formula>
    </cfRule>
  </conditionalFormatting>
  <conditionalFormatting sqref="D18">
    <cfRule type="expression" dxfId="488" priority="53" stopIfTrue="1">
      <formula>OR(D18&gt;D10,D18&gt;D8)</formula>
    </cfRule>
  </conditionalFormatting>
  <conditionalFormatting sqref="E10">
    <cfRule type="expression" dxfId="487" priority="52" stopIfTrue="1">
      <formula>E10&gt;E8</formula>
    </cfRule>
  </conditionalFormatting>
  <conditionalFormatting sqref="E12">
    <cfRule type="expression" dxfId="486" priority="51" stopIfTrue="1">
      <formula>E12&gt;E8</formula>
    </cfRule>
  </conditionalFormatting>
  <conditionalFormatting sqref="E14">
    <cfRule type="expression" dxfId="485" priority="50" stopIfTrue="1">
      <formula>E14&gt;E8</formula>
    </cfRule>
  </conditionalFormatting>
  <conditionalFormatting sqref="E16">
    <cfRule type="expression" dxfId="484" priority="49" stopIfTrue="1">
      <formula>E16&gt;E8</formula>
    </cfRule>
  </conditionalFormatting>
  <conditionalFormatting sqref="E18">
    <cfRule type="expression" dxfId="483" priority="48" stopIfTrue="1">
      <formula>OR(E18&gt;E10,E18&gt;E8)</formula>
    </cfRule>
  </conditionalFormatting>
  <conditionalFormatting sqref="F10">
    <cfRule type="expression" dxfId="482" priority="47" stopIfTrue="1">
      <formula>F10&gt;F8</formula>
    </cfRule>
  </conditionalFormatting>
  <conditionalFormatting sqref="G10">
    <cfRule type="expression" dxfId="481" priority="46" stopIfTrue="1">
      <formula>G10&gt;G8</formula>
    </cfRule>
  </conditionalFormatting>
  <conditionalFormatting sqref="H10">
    <cfRule type="expression" dxfId="480" priority="45" stopIfTrue="1">
      <formula>H10&gt;H8</formula>
    </cfRule>
  </conditionalFormatting>
  <conditionalFormatting sqref="I10">
    <cfRule type="expression" dxfId="479" priority="44" stopIfTrue="1">
      <formula>I10&gt;I8</formula>
    </cfRule>
  </conditionalFormatting>
  <conditionalFormatting sqref="J10">
    <cfRule type="expression" dxfId="478" priority="43" stopIfTrue="1">
      <formula>J10&gt;J8</formula>
    </cfRule>
  </conditionalFormatting>
  <conditionalFormatting sqref="K10">
    <cfRule type="expression" dxfId="477" priority="42" stopIfTrue="1">
      <formula>K10&gt;K8</formula>
    </cfRule>
  </conditionalFormatting>
  <conditionalFormatting sqref="L10">
    <cfRule type="expression" dxfId="476" priority="41" stopIfTrue="1">
      <formula>L10&gt;L8</formula>
    </cfRule>
  </conditionalFormatting>
  <conditionalFormatting sqref="F12">
    <cfRule type="expression" dxfId="475" priority="40" stopIfTrue="1">
      <formula>F12&gt;F8</formula>
    </cfRule>
  </conditionalFormatting>
  <conditionalFormatting sqref="G12">
    <cfRule type="expression" dxfId="474" priority="39" stopIfTrue="1">
      <formula>G12&gt;G8</formula>
    </cfRule>
  </conditionalFormatting>
  <conditionalFormatting sqref="H12">
    <cfRule type="expression" dxfId="473" priority="38" stopIfTrue="1">
      <formula>H12&gt;H8</formula>
    </cfRule>
  </conditionalFormatting>
  <conditionalFormatting sqref="I12">
    <cfRule type="expression" dxfId="472" priority="37" stopIfTrue="1">
      <formula>I12&gt;I8</formula>
    </cfRule>
  </conditionalFormatting>
  <conditionalFormatting sqref="J12">
    <cfRule type="expression" dxfId="471" priority="36" stopIfTrue="1">
      <formula>J12&gt;J8</formula>
    </cfRule>
  </conditionalFormatting>
  <conditionalFormatting sqref="K12">
    <cfRule type="expression" dxfId="470" priority="35" stopIfTrue="1">
      <formula>K12&gt;K8</formula>
    </cfRule>
  </conditionalFormatting>
  <conditionalFormatting sqref="L12">
    <cfRule type="expression" dxfId="469" priority="34" stopIfTrue="1">
      <formula>L12&gt;L8</formula>
    </cfRule>
  </conditionalFormatting>
  <conditionalFormatting sqref="F14">
    <cfRule type="expression" dxfId="468" priority="33" stopIfTrue="1">
      <formula>F14&gt;F8</formula>
    </cfRule>
  </conditionalFormatting>
  <conditionalFormatting sqref="G14">
    <cfRule type="expression" dxfId="467" priority="32" stopIfTrue="1">
      <formula>G14&gt;G8</formula>
    </cfRule>
  </conditionalFormatting>
  <conditionalFormatting sqref="H14">
    <cfRule type="expression" dxfId="466" priority="31" stopIfTrue="1">
      <formula>H14&gt;H8</formula>
    </cfRule>
  </conditionalFormatting>
  <conditionalFormatting sqref="I14">
    <cfRule type="expression" dxfId="465" priority="30" stopIfTrue="1">
      <formula>I14&gt;I8</formula>
    </cfRule>
  </conditionalFormatting>
  <conditionalFormatting sqref="J14">
    <cfRule type="expression" dxfId="464" priority="29" stopIfTrue="1">
      <formula>J14&gt;J8</formula>
    </cfRule>
  </conditionalFormatting>
  <conditionalFormatting sqref="K14">
    <cfRule type="expression" dxfId="463" priority="28" stopIfTrue="1">
      <formula>K14&gt;K8</formula>
    </cfRule>
  </conditionalFormatting>
  <conditionalFormatting sqref="L14">
    <cfRule type="expression" dxfId="462" priority="27" stopIfTrue="1">
      <formula>L14&gt;L8</formula>
    </cfRule>
  </conditionalFormatting>
  <conditionalFormatting sqref="F16">
    <cfRule type="expression" dxfId="461" priority="26" stopIfTrue="1">
      <formula>F16&gt;F8</formula>
    </cfRule>
  </conditionalFormatting>
  <conditionalFormatting sqref="G16">
    <cfRule type="expression" dxfId="460" priority="25" stopIfTrue="1">
      <formula>G16&gt;G8</formula>
    </cfRule>
  </conditionalFormatting>
  <conditionalFormatting sqref="H16">
    <cfRule type="expression" dxfId="459" priority="24" stopIfTrue="1">
      <formula>H16&gt;H8</formula>
    </cfRule>
  </conditionalFormatting>
  <conditionalFormatting sqref="I16">
    <cfRule type="expression" dxfId="458" priority="23" stopIfTrue="1">
      <formula>I16&gt;I8</formula>
    </cfRule>
  </conditionalFormatting>
  <conditionalFormatting sqref="J16">
    <cfRule type="expression" dxfId="457" priority="22" stopIfTrue="1">
      <formula>J16&gt;J8</formula>
    </cfRule>
  </conditionalFormatting>
  <conditionalFormatting sqref="K16">
    <cfRule type="expression" dxfId="456" priority="21" stopIfTrue="1">
      <formula>K16&gt;K8</formula>
    </cfRule>
  </conditionalFormatting>
  <conditionalFormatting sqref="L16">
    <cfRule type="expression" dxfId="455" priority="20" stopIfTrue="1">
      <formula>L16&gt;L8</formula>
    </cfRule>
  </conditionalFormatting>
  <conditionalFormatting sqref="D16">
    <cfRule type="expression" dxfId="454" priority="19" stopIfTrue="1">
      <formula>D16&gt;D8</formula>
    </cfRule>
  </conditionalFormatting>
  <conditionalFormatting sqref="D14">
    <cfRule type="expression" dxfId="453" priority="18" stopIfTrue="1">
      <formula>D14&gt;D8</formula>
    </cfRule>
  </conditionalFormatting>
  <conditionalFormatting sqref="D12">
    <cfRule type="expression" dxfId="452" priority="17" stopIfTrue="1">
      <formula>D12&gt;D8</formula>
    </cfRule>
  </conditionalFormatting>
  <conditionalFormatting sqref="D10">
    <cfRule type="expression" dxfId="451" priority="16" stopIfTrue="1">
      <formula>D10&gt;D8</formula>
    </cfRule>
  </conditionalFormatting>
  <conditionalFormatting sqref="F18">
    <cfRule type="expression" dxfId="450" priority="15" stopIfTrue="1">
      <formula>OR(F18&gt;F10,F18&gt;F8)</formula>
    </cfRule>
  </conditionalFormatting>
  <conditionalFormatting sqref="G18">
    <cfRule type="expression" dxfId="449" priority="14" stopIfTrue="1">
      <formula>OR(G18&gt;G10,G18&gt;G8)</formula>
    </cfRule>
  </conditionalFormatting>
  <conditionalFormatting sqref="H18">
    <cfRule type="expression" dxfId="448" priority="13" stopIfTrue="1">
      <formula>OR(H18&gt;H10,H18&gt;H8)</formula>
    </cfRule>
  </conditionalFormatting>
  <conditionalFormatting sqref="I18">
    <cfRule type="expression" dxfId="447" priority="12" stopIfTrue="1">
      <formula>OR(I18&gt;I10,I18&gt;I8)</formula>
    </cfRule>
  </conditionalFormatting>
  <conditionalFormatting sqref="J18">
    <cfRule type="expression" dxfId="446" priority="11" stopIfTrue="1">
      <formula>OR(J18&gt;J10,J18&gt;J8)</formula>
    </cfRule>
  </conditionalFormatting>
  <conditionalFormatting sqref="K18">
    <cfRule type="expression" dxfId="445" priority="10" stopIfTrue="1">
      <formula>OR(K18&gt;K10,K18&gt;K8)</formula>
    </cfRule>
  </conditionalFormatting>
  <conditionalFormatting sqref="L18">
    <cfRule type="expression" dxfId="444" priority="9" stopIfTrue="1">
      <formula>OR(L18&gt;L10,L18&gt;L8)</formula>
    </cfRule>
  </conditionalFormatting>
  <conditionalFormatting sqref="F19:F20">
    <cfRule type="expression" dxfId="443" priority="8" stopIfTrue="1">
      <formula>OR(F19&gt;F11,F19&gt;F18)</formula>
    </cfRule>
  </conditionalFormatting>
  <conditionalFormatting sqref="G19:G20">
    <cfRule type="expression" dxfId="442" priority="7" stopIfTrue="1">
      <formula>OR(G19&gt;G11,G19&gt;G18)</formula>
    </cfRule>
  </conditionalFormatting>
  <conditionalFormatting sqref="H19:H20">
    <cfRule type="expression" dxfId="441" priority="6" stopIfTrue="1">
      <formula>OR(H19&gt;H11,H19&gt;H18)</formula>
    </cfRule>
  </conditionalFormatting>
  <conditionalFormatting sqref="I19:I20">
    <cfRule type="expression" dxfId="440" priority="5" stopIfTrue="1">
      <formula>OR(I19&gt;I11,I19&gt;I18)</formula>
    </cfRule>
  </conditionalFormatting>
  <conditionalFormatting sqref="J19:J20">
    <cfRule type="expression" dxfId="439" priority="4" stopIfTrue="1">
      <formula>OR(J19&gt;J11,J19&gt;J18)</formula>
    </cfRule>
  </conditionalFormatting>
  <conditionalFormatting sqref="K19:K20">
    <cfRule type="expression" dxfId="438" priority="3" stopIfTrue="1">
      <formula>OR(K19&gt;K11,K19&gt;K18)</formula>
    </cfRule>
  </conditionalFormatting>
  <conditionalFormatting sqref="L19:L20">
    <cfRule type="expression" dxfId="437" priority="2" stopIfTrue="1">
      <formula>OR(L19&gt;L11,L19&gt;L18)</formula>
    </cfRule>
  </conditionalFormatting>
  <conditionalFormatting sqref="F1">
    <cfRule type="cellIs" dxfId="436" priority="1" stopIfTrue="1" operator="greaterThan">
      <formula>F1048567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landscape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4"/>
  <sheetViews>
    <sheetView workbookViewId="0">
      <pane xSplit="3" ySplit="7" topLeftCell="G14" activePane="bottomRight" state="frozen"/>
      <selection pane="topRight" activeCell="D1" sqref="D1"/>
      <selection pane="bottomLeft" activeCell="A8" sqref="A8"/>
      <selection pane="bottomRight" activeCell="H27" sqref="H27"/>
    </sheetView>
  </sheetViews>
  <sheetFormatPr defaultRowHeight="15"/>
  <cols>
    <col min="1" max="1" width="1.5703125" style="4" customWidth="1"/>
    <col min="2" max="2" width="33.140625" style="4" customWidth="1"/>
    <col min="3" max="3" width="6.85546875" style="4" customWidth="1"/>
    <col min="4" max="5" width="11" style="4" customWidth="1"/>
    <col min="6" max="6" width="11.140625" style="4" customWidth="1"/>
    <col min="7" max="7" width="15.85546875" style="4" customWidth="1"/>
    <col min="8" max="8" width="12.28515625" style="4" customWidth="1"/>
    <col min="9" max="9" width="17.140625" style="4" customWidth="1"/>
    <col min="10" max="10" width="13.28515625" style="4" customWidth="1"/>
    <col min="11" max="11" width="10.28515625" style="4" customWidth="1"/>
    <col min="12" max="12" width="13.5703125" style="4" customWidth="1"/>
    <col min="13" max="13" width="16.5703125" style="4" customWidth="1"/>
    <col min="14" max="14" width="11.42578125" style="4" customWidth="1"/>
    <col min="15" max="15" width="3" style="4" customWidth="1"/>
    <col min="16" max="16" width="6.7109375" style="4" customWidth="1"/>
    <col min="17" max="17" width="31.85546875" style="4" customWidth="1"/>
    <col min="18" max="16384" width="9.140625" style="4"/>
  </cols>
  <sheetData>
    <row r="1" spans="1:14" ht="10.5" customHeight="1"/>
    <row r="2" spans="1:14" ht="30.75" customHeight="1">
      <c r="B2" s="321" t="s">
        <v>273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</row>
    <row r="3" spans="1:14" ht="9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30" customHeight="1">
      <c r="A4" s="89"/>
      <c r="B4" s="368" t="s">
        <v>98</v>
      </c>
      <c r="C4" s="371" t="s">
        <v>272</v>
      </c>
      <c r="D4" s="371" t="s">
        <v>271</v>
      </c>
      <c r="E4" s="371" t="s">
        <v>270</v>
      </c>
      <c r="F4" s="371"/>
      <c r="G4" s="371" t="s">
        <v>269</v>
      </c>
      <c r="H4" s="371" t="s">
        <v>268</v>
      </c>
      <c r="I4" s="371"/>
      <c r="J4" s="371"/>
      <c r="K4" s="371" t="s">
        <v>267</v>
      </c>
      <c r="L4" s="371"/>
      <c r="M4" s="371" t="s">
        <v>266</v>
      </c>
      <c r="N4" s="371" t="s">
        <v>265</v>
      </c>
    </row>
    <row r="5" spans="1:14" ht="15" customHeight="1">
      <c r="A5" s="89"/>
      <c r="B5" s="369"/>
      <c r="C5" s="372"/>
      <c r="D5" s="372"/>
      <c r="E5" s="371" t="s">
        <v>262</v>
      </c>
      <c r="F5" s="371" t="s">
        <v>264</v>
      </c>
      <c r="G5" s="372"/>
      <c r="H5" s="371" t="s">
        <v>262</v>
      </c>
      <c r="I5" s="372" t="s">
        <v>263</v>
      </c>
      <c r="J5" s="374"/>
      <c r="K5" s="371" t="s">
        <v>262</v>
      </c>
      <c r="L5" s="371" t="s">
        <v>261</v>
      </c>
      <c r="M5" s="372"/>
      <c r="N5" s="372"/>
    </row>
    <row r="6" spans="1:14" ht="99.75" customHeight="1">
      <c r="A6" s="89"/>
      <c r="B6" s="370"/>
      <c r="C6" s="372"/>
      <c r="D6" s="372"/>
      <c r="E6" s="371"/>
      <c r="F6" s="371"/>
      <c r="G6" s="372"/>
      <c r="H6" s="371"/>
      <c r="I6" s="96" t="s">
        <v>260</v>
      </c>
      <c r="J6" s="96" t="s">
        <v>259</v>
      </c>
      <c r="K6" s="371"/>
      <c r="L6" s="371"/>
      <c r="M6" s="372"/>
      <c r="N6" s="372"/>
    </row>
    <row r="7" spans="1:14">
      <c r="A7" s="89"/>
      <c r="B7" s="95" t="s">
        <v>14</v>
      </c>
      <c r="C7" s="94" t="s">
        <v>15</v>
      </c>
      <c r="D7" s="94">
        <v>3</v>
      </c>
      <c r="E7" s="94">
        <v>4</v>
      </c>
      <c r="F7" s="94">
        <v>5</v>
      </c>
      <c r="G7" s="94">
        <v>6</v>
      </c>
      <c r="H7" s="94">
        <v>7</v>
      </c>
      <c r="I7" s="94">
        <v>8</v>
      </c>
      <c r="J7" s="94">
        <v>9</v>
      </c>
      <c r="K7" s="94">
        <v>10</v>
      </c>
      <c r="L7" s="94">
        <v>11</v>
      </c>
      <c r="M7" s="94">
        <v>12</v>
      </c>
      <c r="N7" s="94">
        <v>13</v>
      </c>
    </row>
    <row r="8" spans="1:14" ht="26.25" customHeight="1">
      <c r="A8" s="89"/>
      <c r="B8" s="93" t="s">
        <v>258</v>
      </c>
      <c r="C8" s="87" t="s">
        <v>257</v>
      </c>
      <c r="D8" s="92">
        <v>9.83</v>
      </c>
      <c r="E8" s="92">
        <v>9.83</v>
      </c>
      <c r="F8" s="92">
        <v>9.33</v>
      </c>
      <c r="G8" s="85">
        <v>11</v>
      </c>
      <c r="H8" s="85">
        <f t="shared" ref="H8:N8" si="0">H9+H13+H26+H29</f>
        <v>3</v>
      </c>
      <c r="I8" s="85">
        <f t="shared" si="0"/>
        <v>0</v>
      </c>
      <c r="J8" s="85">
        <f t="shared" si="0"/>
        <v>0</v>
      </c>
      <c r="K8" s="85">
        <f t="shared" si="0"/>
        <v>4</v>
      </c>
      <c r="L8" s="85">
        <f t="shared" si="0"/>
        <v>3</v>
      </c>
      <c r="M8" s="85">
        <v>10</v>
      </c>
      <c r="N8" s="85">
        <f t="shared" si="0"/>
        <v>1</v>
      </c>
    </row>
    <row r="9" spans="1:14" ht="25.5">
      <c r="A9" s="89"/>
      <c r="B9" s="90" t="s">
        <v>256</v>
      </c>
      <c r="C9" s="87" t="s">
        <v>255</v>
      </c>
      <c r="D9" s="86">
        <v>1</v>
      </c>
      <c r="E9" s="86">
        <v>1</v>
      </c>
      <c r="F9" s="86">
        <v>1</v>
      </c>
      <c r="G9" s="84">
        <v>1</v>
      </c>
      <c r="H9" s="84">
        <v>1</v>
      </c>
      <c r="I9" s="84"/>
      <c r="J9" s="84"/>
      <c r="K9" s="84">
        <v>1</v>
      </c>
      <c r="L9" s="84"/>
      <c r="M9" s="85">
        <f>G9+H9-K9</f>
        <v>1</v>
      </c>
      <c r="N9" s="84"/>
    </row>
    <row r="10" spans="1:14">
      <c r="A10" s="89"/>
      <c r="B10" s="91" t="s">
        <v>254</v>
      </c>
      <c r="C10" s="87" t="s">
        <v>253</v>
      </c>
      <c r="D10" s="86">
        <v>1</v>
      </c>
      <c r="E10" s="86">
        <v>1</v>
      </c>
      <c r="F10" s="86">
        <v>1</v>
      </c>
      <c r="G10" s="84">
        <v>1</v>
      </c>
      <c r="H10" s="84">
        <v>1</v>
      </c>
      <c r="I10" s="84"/>
      <c r="J10" s="84"/>
      <c r="K10" s="84">
        <v>1</v>
      </c>
      <c r="L10" s="84"/>
      <c r="M10" s="85">
        <f>G10+H10-K10</f>
        <v>1</v>
      </c>
      <c r="N10" s="84"/>
    </row>
    <row r="11" spans="1:14">
      <c r="A11" s="89"/>
      <c r="B11" s="88" t="s">
        <v>252</v>
      </c>
      <c r="C11" s="87" t="s">
        <v>251</v>
      </c>
      <c r="D11" s="86"/>
      <c r="E11" s="86"/>
      <c r="F11" s="86"/>
      <c r="G11" s="84"/>
      <c r="H11" s="84"/>
      <c r="I11" s="84"/>
      <c r="J11" s="84"/>
      <c r="K11" s="84"/>
      <c r="L11" s="84"/>
      <c r="M11" s="85">
        <f>G11+H11-K11</f>
        <v>0</v>
      </c>
      <c r="N11" s="84"/>
    </row>
    <row r="12" spans="1:14">
      <c r="A12" s="89"/>
      <c r="B12" s="88" t="s">
        <v>250</v>
      </c>
      <c r="C12" s="87" t="s">
        <v>249</v>
      </c>
      <c r="D12" s="86"/>
      <c r="E12" s="86"/>
      <c r="F12" s="86"/>
      <c r="G12" s="84"/>
      <c r="H12" s="84"/>
      <c r="I12" s="84"/>
      <c r="J12" s="84"/>
      <c r="K12" s="84"/>
      <c r="L12" s="84"/>
      <c r="M12" s="85">
        <f>G12+H12-K12</f>
        <v>0</v>
      </c>
      <c r="N12" s="84"/>
    </row>
    <row r="13" spans="1:14" ht="25.5">
      <c r="A13" s="89"/>
      <c r="B13" s="90" t="s">
        <v>248</v>
      </c>
      <c r="C13" s="87" t="s">
        <v>247</v>
      </c>
      <c r="D13" s="92">
        <v>3.83</v>
      </c>
      <c r="E13" s="92">
        <v>3.83</v>
      </c>
      <c r="F13" s="92">
        <v>3.33</v>
      </c>
      <c r="G13" s="85">
        <v>4</v>
      </c>
      <c r="H13" s="85">
        <v>2</v>
      </c>
      <c r="I13" s="85">
        <f t="shared" ref="H13:N13" si="1">I14+I15+I16+I17+I18+I19+I20+I21+I22+I23+I24+I25</f>
        <v>0</v>
      </c>
      <c r="J13" s="85">
        <f t="shared" si="1"/>
        <v>0</v>
      </c>
      <c r="K13" s="85">
        <v>2</v>
      </c>
      <c r="L13" s="85">
        <v>2</v>
      </c>
      <c r="M13" s="85">
        <v>4</v>
      </c>
      <c r="N13" s="85">
        <f t="shared" si="1"/>
        <v>0</v>
      </c>
    </row>
    <row r="14" spans="1:14" ht="25.5">
      <c r="A14" s="89"/>
      <c r="B14" s="90" t="s">
        <v>246</v>
      </c>
      <c r="C14" s="87" t="s">
        <v>245</v>
      </c>
      <c r="D14" s="86">
        <v>3.33</v>
      </c>
      <c r="E14" s="86">
        <v>3.33</v>
      </c>
      <c r="F14" s="86">
        <v>3.33</v>
      </c>
      <c r="G14" s="84">
        <v>4</v>
      </c>
      <c r="H14" s="84"/>
      <c r="I14" s="84"/>
      <c r="J14" s="84"/>
      <c r="K14" s="84"/>
      <c r="L14" s="84"/>
      <c r="M14" s="84"/>
      <c r="N14" s="84"/>
    </row>
    <row r="15" spans="1:14">
      <c r="A15" s="89"/>
      <c r="B15" s="88" t="s">
        <v>244</v>
      </c>
      <c r="C15" s="87" t="s">
        <v>243</v>
      </c>
      <c r="D15" s="86"/>
      <c r="E15" s="86"/>
      <c r="F15" s="86"/>
      <c r="G15" s="84"/>
      <c r="H15" s="84"/>
      <c r="I15" s="84"/>
      <c r="J15" s="84"/>
      <c r="K15" s="84"/>
      <c r="L15" s="84"/>
      <c r="M15" s="84"/>
      <c r="N15" s="84"/>
    </row>
    <row r="16" spans="1:14">
      <c r="A16" s="89"/>
      <c r="B16" s="88" t="s">
        <v>242</v>
      </c>
      <c r="C16" s="87" t="s">
        <v>241</v>
      </c>
      <c r="D16" s="86">
        <v>0.5</v>
      </c>
      <c r="E16" s="86">
        <v>0.5</v>
      </c>
      <c r="F16" s="86"/>
      <c r="G16" s="84"/>
      <c r="H16" s="84"/>
      <c r="I16" s="84"/>
      <c r="J16" s="84"/>
      <c r="K16" s="84"/>
      <c r="L16" s="84"/>
      <c r="M16" s="84"/>
      <c r="N16" s="84"/>
    </row>
    <row r="17" spans="1:14">
      <c r="A17" s="89"/>
      <c r="B17" s="91" t="s">
        <v>240</v>
      </c>
      <c r="C17" s="87" t="s">
        <v>239</v>
      </c>
      <c r="D17" s="86"/>
      <c r="E17" s="86"/>
      <c r="F17" s="86"/>
      <c r="G17" s="84"/>
      <c r="H17" s="84"/>
      <c r="I17" s="84"/>
      <c r="J17" s="84"/>
      <c r="K17" s="84"/>
      <c r="L17" s="84"/>
      <c r="M17" s="84"/>
      <c r="N17" s="84"/>
    </row>
    <row r="18" spans="1:14">
      <c r="A18" s="89"/>
      <c r="B18" s="88" t="s">
        <v>238</v>
      </c>
      <c r="C18" s="87" t="s">
        <v>237</v>
      </c>
      <c r="D18" s="86"/>
      <c r="E18" s="86"/>
      <c r="F18" s="86"/>
      <c r="G18" s="84"/>
      <c r="H18" s="84"/>
      <c r="I18" s="84"/>
      <c r="J18" s="84"/>
      <c r="K18" s="84"/>
      <c r="L18" s="84"/>
      <c r="M18" s="84"/>
      <c r="N18" s="84"/>
    </row>
    <row r="19" spans="1:14">
      <c r="A19" s="89"/>
      <c r="B19" s="88" t="s">
        <v>236</v>
      </c>
      <c r="C19" s="87" t="s">
        <v>235</v>
      </c>
      <c r="D19" s="86"/>
      <c r="E19" s="86"/>
      <c r="F19" s="86"/>
      <c r="G19" s="84"/>
      <c r="H19" s="84"/>
      <c r="I19" s="84"/>
      <c r="J19" s="84"/>
      <c r="K19" s="84"/>
      <c r="L19" s="84"/>
      <c r="M19" s="84"/>
      <c r="N19" s="84"/>
    </row>
    <row r="20" spans="1:14">
      <c r="A20" s="89"/>
      <c r="B20" s="88" t="s">
        <v>234</v>
      </c>
      <c r="C20" s="87" t="s">
        <v>233</v>
      </c>
      <c r="D20" s="86"/>
      <c r="E20" s="86"/>
      <c r="F20" s="86"/>
      <c r="G20" s="84"/>
      <c r="H20" s="84"/>
      <c r="I20" s="84"/>
      <c r="J20" s="84"/>
      <c r="K20" s="84"/>
      <c r="L20" s="84"/>
      <c r="M20" s="84"/>
      <c r="N20" s="84"/>
    </row>
    <row r="21" spans="1:14">
      <c r="A21" s="89"/>
      <c r="B21" s="88" t="s">
        <v>232</v>
      </c>
      <c r="C21" s="87" t="s">
        <v>231</v>
      </c>
      <c r="D21" s="86"/>
      <c r="E21" s="86"/>
      <c r="F21" s="86"/>
      <c r="G21" s="84"/>
      <c r="H21" s="84"/>
      <c r="I21" s="84"/>
      <c r="J21" s="84"/>
      <c r="K21" s="84"/>
      <c r="L21" s="84"/>
      <c r="M21" s="84"/>
      <c r="N21" s="84"/>
    </row>
    <row r="22" spans="1:14">
      <c r="A22" s="89"/>
      <c r="B22" s="88" t="s">
        <v>230</v>
      </c>
      <c r="C22" s="87" t="s">
        <v>229</v>
      </c>
      <c r="D22" s="86"/>
      <c r="E22" s="86"/>
      <c r="F22" s="86"/>
      <c r="G22" s="84"/>
      <c r="H22" s="84"/>
      <c r="I22" s="84"/>
      <c r="J22" s="84"/>
      <c r="K22" s="84"/>
      <c r="L22" s="84"/>
      <c r="M22" s="84"/>
      <c r="N22" s="84"/>
    </row>
    <row r="23" spans="1:14">
      <c r="A23" s="89"/>
      <c r="B23" s="88" t="s">
        <v>228</v>
      </c>
      <c r="C23" s="87" t="s">
        <v>227</v>
      </c>
      <c r="D23" s="86"/>
      <c r="E23" s="86"/>
      <c r="F23" s="86"/>
      <c r="G23" s="84"/>
      <c r="H23" s="84"/>
      <c r="I23" s="84"/>
      <c r="J23" s="84"/>
      <c r="K23" s="84"/>
      <c r="L23" s="84"/>
      <c r="M23" s="84"/>
      <c r="N23" s="84"/>
    </row>
    <row r="24" spans="1:14">
      <c r="A24" s="89"/>
      <c r="B24" s="91" t="s">
        <v>226</v>
      </c>
      <c r="C24" s="87" t="s">
        <v>225</v>
      </c>
      <c r="D24" s="86"/>
      <c r="E24" s="86"/>
      <c r="F24" s="86"/>
      <c r="G24" s="84"/>
      <c r="H24" s="84"/>
      <c r="I24" s="84"/>
      <c r="J24" s="84"/>
      <c r="K24" s="84"/>
      <c r="L24" s="84"/>
      <c r="M24" s="84"/>
      <c r="N24" s="84"/>
    </row>
    <row r="25" spans="1:14">
      <c r="A25" s="89"/>
      <c r="B25" s="88" t="s">
        <v>224</v>
      </c>
      <c r="C25" s="87" t="s">
        <v>223</v>
      </c>
      <c r="D25" s="86"/>
      <c r="E25" s="86"/>
      <c r="F25" s="86"/>
      <c r="G25" s="84"/>
      <c r="H25" s="84"/>
      <c r="I25" s="84"/>
      <c r="J25" s="84"/>
      <c r="K25" s="84"/>
      <c r="L25" s="84"/>
      <c r="M25" s="84"/>
      <c r="N25" s="84"/>
    </row>
    <row r="26" spans="1:14" ht="25.5">
      <c r="A26" s="89"/>
      <c r="B26" s="90" t="s">
        <v>222</v>
      </c>
      <c r="C26" s="87" t="s">
        <v>221</v>
      </c>
      <c r="D26" s="86">
        <v>3</v>
      </c>
      <c r="E26" s="86">
        <v>3</v>
      </c>
      <c r="F26" s="86">
        <v>3</v>
      </c>
      <c r="G26" s="84">
        <v>3</v>
      </c>
      <c r="H26" s="84"/>
      <c r="I26" s="84"/>
      <c r="J26" s="84"/>
      <c r="K26" s="84">
        <v>1</v>
      </c>
      <c r="L26" s="84">
        <v>1</v>
      </c>
      <c r="M26" s="85">
        <f>G26+H26-K26</f>
        <v>2</v>
      </c>
      <c r="N26" s="84">
        <v>1</v>
      </c>
    </row>
    <row r="27" spans="1:14" ht="25.5">
      <c r="A27" s="89"/>
      <c r="B27" s="90" t="s">
        <v>220</v>
      </c>
      <c r="C27" s="87" t="s">
        <v>219</v>
      </c>
      <c r="D27" s="86">
        <v>2</v>
      </c>
      <c r="E27" s="86">
        <v>2</v>
      </c>
      <c r="F27" s="86">
        <v>2</v>
      </c>
      <c r="G27" s="84">
        <v>2</v>
      </c>
      <c r="H27" s="84"/>
      <c r="I27" s="84"/>
      <c r="J27" s="84"/>
      <c r="K27" s="84">
        <v>1</v>
      </c>
      <c r="L27" s="84">
        <v>1</v>
      </c>
      <c r="M27" s="84">
        <v>2</v>
      </c>
      <c r="N27" s="84">
        <v>1</v>
      </c>
    </row>
    <row r="28" spans="1:14">
      <c r="A28" s="89"/>
      <c r="B28" s="88" t="s">
        <v>218</v>
      </c>
      <c r="C28" s="87" t="s">
        <v>217</v>
      </c>
      <c r="D28" s="86">
        <v>0</v>
      </c>
      <c r="E28" s="86"/>
      <c r="F28" s="86"/>
      <c r="G28" s="84"/>
      <c r="H28" s="84"/>
      <c r="I28" s="84"/>
      <c r="J28" s="84"/>
      <c r="K28" s="84"/>
      <c r="L28" s="84"/>
      <c r="M28" s="84"/>
      <c r="N28" s="84"/>
    </row>
    <row r="29" spans="1:14">
      <c r="A29" s="89"/>
      <c r="B29" s="88" t="s">
        <v>216</v>
      </c>
      <c r="C29" s="87" t="s">
        <v>215</v>
      </c>
      <c r="D29" s="86">
        <v>2</v>
      </c>
      <c r="E29" s="86">
        <v>2</v>
      </c>
      <c r="F29" s="86">
        <v>2</v>
      </c>
      <c r="G29" s="84">
        <v>3</v>
      </c>
      <c r="H29" s="84"/>
      <c r="I29" s="84"/>
      <c r="J29" s="84"/>
      <c r="K29" s="84"/>
      <c r="L29" s="84"/>
      <c r="M29" s="85">
        <f>G29+H29-K29</f>
        <v>3</v>
      </c>
      <c r="N29" s="84"/>
    </row>
    <row r="31" spans="1:14">
      <c r="C31" s="83"/>
      <c r="D31" s="373"/>
      <c r="E31" s="373"/>
      <c r="F31" s="373"/>
      <c r="G31" s="373"/>
      <c r="H31" s="373"/>
      <c r="I31" s="373"/>
      <c r="J31" s="373"/>
      <c r="K31" s="373"/>
      <c r="L31" s="373"/>
      <c r="M31" s="373"/>
    </row>
    <row r="32" spans="1:14">
      <c r="C32" s="83"/>
      <c r="D32" s="373"/>
      <c r="E32" s="373"/>
      <c r="F32" s="373"/>
      <c r="G32" s="373"/>
      <c r="H32" s="373"/>
      <c r="I32" s="373"/>
      <c r="J32" s="373"/>
      <c r="K32" s="373"/>
      <c r="L32" s="373"/>
      <c r="M32" s="373"/>
    </row>
    <row r="33" spans="3:13">
      <c r="C33" s="83"/>
      <c r="D33" s="373"/>
      <c r="E33" s="373"/>
      <c r="F33" s="373"/>
      <c r="G33" s="373"/>
      <c r="H33" s="373"/>
      <c r="I33" s="373"/>
      <c r="J33" s="373"/>
      <c r="K33" s="373"/>
      <c r="L33" s="373"/>
      <c r="M33" s="373"/>
    </row>
    <row r="34" spans="3:13">
      <c r="C34" s="83"/>
      <c r="D34" s="373"/>
      <c r="E34" s="373"/>
      <c r="F34" s="373"/>
      <c r="G34" s="373"/>
      <c r="H34" s="373"/>
      <c r="I34" s="373"/>
      <c r="J34" s="373"/>
      <c r="K34" s="373"/>
      <c r="L34" s="373"/>
      <c r="M34" s="373"/>
    </row>
  </sheetData>
  <mergeCells count="20">
    <mergeCell ref="D32:M32"/>
    <mergeCell ref="D33:M33"/>
    <mergeCell ref="D34:M34"/>
    <mergeCell ref="D31:M31"/>
    <mergeCell ref="M4:M6"/>
    <mergeCell ref="E5:E6"/>
    <mergeCell ref="F5:F6"/>
    <mergeCell ref="H5:H6"/>
    <mergeCell ref="I5:J5"/>
    <mergeCell ref="K5:K6"/>
    <mergeCell ref="B4:B6"/>
    <mergeCell ref="N4:N6"/>
    <mergeCell ref="L5:L6"/>
    <mergeCell ref="B2:N2"/>
    <mergeCell ref="C4:C6"/>
    <mergeCell ref="D4:D6"/>
    <mergeCell ref="E4:F4"/>
    <mergeCell ref="G4:G6"/>
    <mergeCell ref="H4:J4"/>
    <mergeCell ref="K4:L4"/>
  </mergeCells>
  <conditionalFormatting sqref="D9">
    <cfRule type="expression" dxfId="435" priority="102" stopIfTrue="1">
      <formula>OR(AND(D9=E9,N9&gt;0),AND(D9&gt;E9,N9&lt;=0),AND(D9&lt;D10+D11+D12),AND(D9&lt;E9))</formula>
    </cfRule>
  </conditionalFormatting>
  <conditionalFormatting sqref="F9">
    <cfRule type="expression" dxfId="434" priority="101" stopIfTrue="1">
      <formula>F9&lt;F10+F11+F12</formula>
    </cfRule>
  </conditionalFormatting>
  <conditionalFormatting sqref="G9">
    <cfRule type="expression" dxfId="433" priority="100" stopIfTrue="1">
      <formula>G9&lt;G10+G11+G12</formula>
    </cfRule>
  </conditionalFormatting>
  <conditionalFormatting sqref="I9">
    <cfRule type="expression" dxfId="432" priority="99" stopIfTrue="1">
      <formula>I9&lt;I10+I11+I12</formula>
    </cfRule>
  </conditionalFormatting>
  <conditionalFormatting sqref="J9">
    <cfRule type="expression" dxfId="431" priority="98" stopIfTrue="1">
      <formula>J9&lt;J10+J11+J12</formula>
    </cfRule>
  </conditionalFormatting>
  <conditionalFormatting sqref="L9">
    <cfRule type="expression" dxfId="430" priority="97" stopIfTrue="1">
      <formula>L9&lt;L10+L11+L12</formula>
    </cfRule>
  </conditionalFormatting>
  <conditionalFormatting sqref="M9">
    <cfRule type="expression" dxfId="429" priority="96" stopIfTrue="1">
      <formula>M9&lt;M10+M11+M12</formula>
    </cfRule>
  </conditionalFormatting>
  <conditionalFormatting sqref="N9">
    <cfRule type="expression" dxfId="428" priority="95" stopIfTrue="1">
      <formula>N9&lt;N10+N11+N12</formula>
    </cfRule>
  </conditionalFormatting>
  <conditionalFormatting sqref="D26">
    <cfRule type="expression" dxfId="427" priority="94" stopIfTrue="1">
      <formula>OR(AND(D21=E21,N21&gt;0),AND(D21&gt;E21,N21&lt;=0),AND(D26&lt;D27+D28),AND(D26&lt;E26))</formula>
    </cfRule>
  </conditionalFormatting>
  <conditionalFormatting sqref="F26">
    <cfRule type="expression" dxfId="426" priority="93" stopIfTrue="1">
      <formula>F26&lt;F27+F28</formula>
    </cfRule>
  </conditionalFormatting>
  <conditionalFormatting sqref="G26">
    <cfRule type="expression" dxfId="425" priority="92" stopIfTrue="1">
      <formula>G26&lt;G27+G28</formula>
    </cfRule>
  </conditionalFormatting>
  <conditionalFormatting sqref="I26">
    <cfRule type="expression" dxfId="424" priority="91" stopIfTrue="1">
      <formula>I26&lt;I27+I28</formula>
    </cfRule>
  </conditionalFormatting>
  <conditionalFormatting sqref="J26">
    <cfRule type="expression" dxfId="423" priority="90" stopIfTrue="1">
      <formula>J26&lt;J27+J28</formula>
    </cfRule>
  </conditionalFormatting>
  <conditionalFormatting sqref="L26">
    <cfRule type="expression" dxfId="422" priority="89" stopIfTrue="1">
      <formula>L26&lt;L27+L28</formula>
    </cfRule>
  </conditionalFormatting>
  <conditionalFormatting sqref="N26">
    <cfRule type="expression" dxfId="421" priority="88" stopIfTrue="1">
      <formula>N26&lt;N27+N28</formula>
    </cfRule>
  </conditionalFormatting>
  <conditionalFormatting sqref="M26">
    <cfRule type="expression" dxfId="420" priority="87" stopIfTrue="1">
      <formula>M26&lt;M27+M28</formula>
    </cfRule>
  </conditionalFormatting>
  <conditionalFormatting sqref="E10">
    <cfRule type="expression" dxfId="419" priority="86" stopIfTrue="1">
      <formula>E10&lt;F10</formula>
    </cfRule>
  </conditionalFormatting>
  <conditionalFormatting sqref="E9">
    <cfRule type="expression" dxfId="418" priority="85" stopIfTrue="1">
      <formula>OR(E9&lt;F9,E9&lt;E10+E11+E12)</formula>
    </cfRule>
  </conditionalFormatting>
  <conditionalFormatting sqref="E11">
    <cfRule type="expression" dxfId="417" priority="84" stopIfTrue="1">
      <formula>E11&lt;F11</formula>
    </cfRule>
  </conditionalFormatting>
  <conditionalFormatting sqref="E12">
    <cfRule type="expression" dxfId="416" priority="83" stopIfTrue="1">
      <formula>E12&lt;F12</formula>
    </cfRule>
  </conditionalFormatting>
  <conditionalFormatting sqref="E14">
    <cfRule type="expression" dxfId="415" priority="82" stopIfTrue="1">
      <formula>E14&lt;F14</formula>
    </cfRule>
  </conditionalFormatting>
  <conditionalFormatting sqref="E15">
    <cfRule type="expression" dxfId="414" priority="81" stopIfTrue="1">
      <formula>E15&lt;F15</formula>
    </cfRule>
  </conditionalFormatting>
  <conditionalFormatting sqref="E16">
    <cfRule type="expression" dxfId="413" priority="80" stopIfTrue="1">
      <formula>E16&lt;F16</formula>
    </cfRule>
  </conditionalFormatting>
  <conditionalFormatting sqref="E17">
    <cfRule type="expression" dxfId="412" priority="79" stopIfTrue="1">
      <formula>E17&lt;F17</formula>
    </cfRule>
  </conditionalFormatting>
  <conditionalFormatting sqref="E18">
    <cfRule type="expression" dxfId="411" priority="78" stopIfTrue="1">
      <formula>E18&lt;F18</formula>
    </cfRule>
  </conditionalFormatting>
  <conditionalFormatting sqref="E19">
    <cfRule type="expression" dxfId="410" priority="77" stopIfTrue="1">
      <formula>E19&lt;F19</formula>
    </cfRule>
  </conditionalFormatting>
  <conditionalFormatting sqref="E20">
    <cfRule type="expression" dxfId="409" priority="76" stopIfTrue="1">
      <formula>E20&lt;F20</formula>
    </cfRule>
  </conditionalFormatting>
  <conditionalFormatting sqref="E21">
    <cfRule type="expression" dxfId="408" priority="75" stopIfTrue="1">
      <formula>E21&lt;F21</formula>
    </cfRule>
  </conditionalFormatting>
  <conditionalFormatting sqref="E22">
    <cfRule type="expression" dxfId="407" priority="74" stopIfTrue="1">
      <formula>E22&lt;F22</formula>
    </cfRule>
  </conditionalFormatting>
  <conditionalFormatting sqref="E23">
    <cfRule type="expression" dxfId="406" priority="73" stopIfTrue="1">
      <formula>E23&lt;F23</formula>
    </cfRule>
  </conditionalFormatting>
  <conditionalFormatting sqref="E24">
    <cfRule type="expression" dxfId="405" priority="72" stopIfTrue="1">
      <formula>E24&lt;F24</formula>
    </cfRule>
  </conditionalFormatting>
  <conditionalFormatting sqref="E25">
    <cfRule type="expression" dxfId="404" priority="71" stopIfTrue="1">
      <formula>E25&lt;F25</formula>
    </cfRule>
  </conditionalFormatting>
  <conditionalFormatting sqref="E26">
    <cfRule type="expression" dxfId="403" priority="70" stopIfTrue="1">
      <formula>OR(E26&lt;F26,E26&lt;E27+E28)</formula>
    </cfRule>
  </conditionalFormatting>
  <conditionalFormatting sqref="E27">
    <cfRule type="expression" dxfId="402" priority="69" stopIfTrue="1">
      <formula>E27&lt;F27</formula>
    </cfRule>
  </conditionalFormatting>
  <conditionalFormatting sqref="E28">
    <cfRule type="expression" dxfId="401" priority="68" stopIfTrue="1">
      <formula>E28&lt;F28</formula>
    </cfRule>
  </conditionalFormatting>
  <conditionalFormatting sqref="E29">
    <cfRule type="expression" dxfId="400" priority="67" stopIfTrue="1">
      <formula>E29&lt;F29</formula>
    </cfRule>
  </conditionalFormatting>
  <conditionalFormatting sqref="H9">
    <cfRule type="expression" dxfId="399" priority="66" stopIfTrue="1">
      <formula>OR(H9&lt;I9+J9,H9&lt;H10+H11+H12)</formula>
    </cfRule>
  </conditionalFormatting>
  <conditionalFormatting sqref="H10">
    <cfRule type="expression" dxfId="398" priority="65" stopIfTrue="1">
      <formula>H10&lt;I10+J10</formula>
    </cfRule>
  </conditionalFormatting>
  <conditionalFormatting sqref="H11">
    <cfRule type="expression" dxfId="397" priority="64" stopIfTrue="1">
      <formula>H11&lt;I11+J11</formula>
    </cfRule>
  </conditionalFormatting>
  <conditionalFormatting sqref="H12">
    <cfRule type="expression" dxfId="396" priority="63" stopIfTrue="1">
      <formula>H12&lt;I12+J12</formula>
    </cfRule>
  </conditionalFormatting>
  <conditionalFormatting sqref="H14">
    <cfRule type="expression" dxfId="395" priority="62" stopIfTrue="1">
      <formula>H14&lt;I14+J14</formula>
    </cfRule>
  </conditionalFormatting>
  <conditionalFormatting sqref="H15">
    <cfRule type="expression" dxfId="394" priority="61" stopIfTrue="1">
      <formula>H15&lt;I15+J15</formula>
    </cfRule>
  </conditionalFormatting>
  <conditionalFormatting sqref="H16">
    <cfRule type="expression" dxfId="393" priority="60" stopIfTrue="1">
      <formula>H16&lt;I16+J16</formula>
    </cfRule>
  </conditionalFormatting>
  <conditionalFormatting sqref="H17">
    <cfRule type="expression" dxfId="392" priority="59" stopIfTrue="1">
      <formula>H17&lt;I17+J17</formula>
    </cfRule>
  </conditionalFormatting>
  <conditionalFormatting sqref="H18">
    <cfRule type="expression" dxfId="391" priority="58" stopIfTrue="1">
      <formula>H18&lt;I18+J18</formula>
    </cfRule>
  </conditionalFormatting>
  <conditionalFormatting sqref="H19">
    <cfRule type="expression" dxfId="390" priority="57" stopIfTrue="1">
      <formula>H19&lt;I19+J19</formula>
    </cfRule>
  </conditionalFormatting>
  <conditionalFormatting sqref="H20">
    <cfRule type="expression" dxfId="389" priority="56" stopIfTrue="1">
      <formula>H20&lt;I20+J20</formula>
    </cfRule>
  </conditionalFormatting>
  <conditionalFormatting sqref="H21">
    <cfRule type="expression" dxfId="388" priority="55" stopIfTrue="1">
      <formula>H21&lt;I21+J21</formula>
    </cfRule>
  </conditionalFormatting>
  <conditionalFormatting sqref="H22">
    <cfRule type="expression" dxfId="387" priority="54" stopIfTrue="1">
      <formula>H22&lt;I22+J22</formula>
    </cfRule>
  </conditionalFormatting>
  <conditionalFormatting sqref="H23">
    <cfRule type="expression" dxfId="386" priority="53" stopIfTrue="1">
      <formula>H23&lt;I23+J23</formula>
    </cfRule>
  </conditionalFormatting>
  <conditionalFormatting sqref="H24">
    <cfRule type="expression" dxfId="385" priority="52" stopIfTrue="1">
      <formula>H24&lt;I24+J24</formula>
    </cfRule>
  </conditionalFormatting>
  <conditionalFormatting sqref="H25">
    <cfRule type="expression" dxfId="384" priority="51" stopIfTrue="1">
      <formula>H25&lt;I25+J25</formula>
    </cfRule>
  </conditionalFormatting>
  <conditionalFormatting sqref="H26">
    <cfRule type="expression" dxfId="383" priority="50" stopIfTrue="1">
      <formula>OR(H26&lt;I26+J26,H26&lt;H27+H28)</formula>
    </cfRule>
  </conditionalFormatting>
  <conditionalFormatting sqref="H27">
    <cfRule type="expression" dxfId="382" priority="49" stopIfTrue="1">
      <formula>H27&lt;I27+J27</formula>
    </cfRule>
  </conditionalFormatting>
  <conditionalFormatting sqref="H28">
    <cfRule type="expression" dxfId="381" priority="48" stopIfTrue="1">
      <formula>H28&lt;I28+J28</formula>
    </cfRule>
  </conditionalFormatting>
  <conditionalFormatting sqref="H29">
    <cfRule type="expression" dxfId="380" priority="47" stopIfTrue="1">
      <formula>H29&lt;I29+J29</formula>
    </cfRule>
  </conditionalFormatting>
  <conditionalFormatting sqref="K10">
    <cfRule type="expression" dxfId="379" priority="46" stopIfTrue="1">
      <formula>K10&lt;L10</formula>
    </cfRule>
  </conditionalFormatting>
  <conditionalFormatting sqref="K9">
    <cfRule type="expression" dxfId="378" priority="45" stopIfTrue="1">
      <formula>OR(K9&lt;L9,K9&lt;K10+K11+K12)</formula>
    </cfRule>
  </conditionalFormatting>
  <conditionalFormatting sqref="K11">
    <cfRule type="expression" dxfId="377" priority="44" stopIfTrue="1">
      <formula>K11&lt;L11</formula>
    </cfRule>
  </conditionalFormatting>
  <conditionalFormatting sqref="K12">
    <cfRule type="expression" dxfId="376" priority="43" stopIfTrue="1">
      <formula>K12&lt;L12</formula>
    </cfRule>
  </conditionalFormatting>
  <conditionalFormatting sqref="K14">
    <cfRule type="expression" dxfId="375" priority="42" stopIfTrue="1">
      <formula>K14&lt;L14</formula>
    </cfRule>
  </conditionalFormatting>
  <conditionalFormatting sqref="K15">
    <cfRule type="expression" dxfId="374" priority="41" stopIfTrue="1">
      <formula>K15&lt;L15</formula>
    </cfRule>
  </conditionalFormatting>
  <conditionalFormatting sqref="K16">
    <cfRule type="expression" dxfId="373" priority="40" stopIfTrue="1">
      <formula>K16&lt;L16</formula>
    </cfRule>
  </conditionalFormatting>
  <conditionalFormatting sqref="K17">
    <cfRule type="expression" dxfId="372" priority="39" stopIfTrue="1">
      <formula>K17&lt;L17</formula>
    </cfRule>
  </conditionalFormatting>
  <conditionalFormatting sqref="K18">
    <cfRule type="expression" dxfId="371" priority="38" stopIfTrue="1">
      <formula>K18&lt;L18</formula>
    </cfRule>
  </conditionalFormatting>
  <conditionalFormatting sqref="K19">
    <cfRule type="expression" dxfId="370" priority="37" stopIfTrue="1">
      <formula>K19&lt;L19</formula>
    </cfRule>
  </conditionalFormatting>
  <conditionalFormatting sqref="K20">
    <cfRule type="expression" dxfId="369" priority="36" stopIfTrue="1">
      <formula>K20&lt;L20</formula>
    </cfRule>
  </conditionalFormatting>
  <conditionalFormatting sqref="K21">
    <cfRule type="expression" dxfId="368" priority="35" stopIfTrue="1">
      <formula>K21&lt;L21</formula>
    </cfRule>
  </conditionalFormatting>
  <conditionalFormatting sqref="K22">
    <cfRule type="expression" dxfId="367" priority="34" stopIfTrue="1">
      <formula>K22&lt;L22</formula>
    </cfRule>
  </conditionalFormatting>
  <conditionalFormatting sqref="K23">
    <cfRule type="expression" dxfId="366" priority="33" stopIfTrue="1">
      <formula>K23&lt;L23</formula>
    </cfRule>
  </conditionalFormatting>
  <conditionalFormatting sqref="K24">
    <cfRule type="expression" dxfId="365" priority="32" stopIfTrue="1">
      <formula>K24&lt;L24</formula>
    </cfRule>
  </conditionalFormatting>
  <conditionalFormatting sqref="K25">
    <cfRule type="expression" dxfId="364" priority="31" stopIfTrue="1">
      <formula>K25&lt;L25</formula>
    </cfRule>
  </conditionalFormatting>
  <conditionalFormatting sqref="K26">
    <cfRule type="expression" dxfId="363" priority="30" stopIfTrue="1">
      <formula>OR(K26&lt;L26,K26&lt;K27+K28)</formula>
    </cfRule>
  </conditionalFormatting>
  <conditionalFormatting sqref="K27">
    <cfRule type="expression" dxfId="362" priority="29" stopIfTrue="1">
      <formula>K27&lt;L27</formula>
    </cfRule>
  </conditionalFormatting>
  <conditionalFormatting sqref="K28">
    <cfRule type="expression" dxfId="361" priority="28" stopIfTrue="1">
      <formula>K28&lt;L28</formula>
    </cfRule>
  </conditionalFormatting>
  <conditionalFormatting sqref="K29">
    <cfRule type="expression" dxfId="360" priority="27" stopIfTrue="1">
      <formula>K29&lt;L29</formula>
    </cfRule>
  </conditionalFormatting>
  <conditionalFormatting sqref="E8">
    <cfRule type="expression" dxfId="359" priority="26" stopIfTrue="1">
      <formula>E8&lt;F8</formula>
    </cfRule>
  </conditionalFormatting>
  <conditionalFormatting sqref="E13">
    <cfRule type="expression" dxfId="358" priority="25" stopIfTrue="1">
      <formula>E13&lt;F13</formula>
    </cfRule>
  </conditionalFormatting>
  <conditionalFormatting sqref="H8">
    <cfRule type="expression" dxfId="357" priority="24" stopIfTrue="1">
      <formula>H8&lt;I8+J8</formula>
    </cfRule>
  </conditionalFormatting>
  <conditionalFormatting sqref="H13">
    <cfRule type="expression" dxfId="356" priority="23" stopIfTrue="1">
      <formula>H13&lt;I13+J13</formula>
    </cfRule>
  </conditionalFormatting>
  <conditionalFormatting sqref="K8">
    <cfRule type="expression" dxfId="355" priority="22" stopIfTrue="1">
      <formula>K8&lt;L8</formula>
    </cfRule>
  </conditionalFormatting>
  <conditionalFormatting sqref="K13">
    <cfRule type="expression" dxfId="354" priority="21" stopIfTrue="1">
      <formula>K13&lt;L13</formula>
    </cfRule>
  </conditionalFormatting>
  <conditionalFormatting sqref="D8">
    <cfRule type="expression" dxfId="353" priority="20" stopIfTrue="1">
      <formula>OR(AND(D8=E8,N8&gt;0),AND(D8&gt;E8,N8&lt;=0),AND(D8&lt;E8))</formula>
    </cfRule>
  </conditionalFormatting>
  <conditionalFormatting sqref="D10">
    <cfRule type="expression" dxfId="352" priority="19" stopIfTrue="1">
      <formula>OR(AND(D10=E10,N10&gt;0),AND(D10&gt;E10,N10&lt;=0),AND(D10&lt;E10))</formula>
    </cfRule>
  </conditionalFormatting>
  <conditionalFormatting sqref="D11">
    <cfRule type="expression" dxfId="351" priority="18" stopIfTrue="1">
      <formula>OR(AND(D11=E11,N11&gt;0),AND(D11&gt;E11,N11&lt;=0),AND(D11&lt;E11))</formula>
    </cfRule>
  </conditionalFormatting>
  <conditionalFormatting sqref="D12">
    <cfRule type="expression" dxfId="350" priority="17" stopIfTrue="1">
      <formula>OR(AND(D12=E12,N12&gt;0),AND(D12&gt;E12,N12&lt;=0),AND(D12&lt;E12))</formula>
    </cfRule>
  </conditionalFormatting>
  <conditionalFormatting sqref="D13">
    <cfRule type="expression" dxfId="349" priority="16" stopIfTrue="1">
      <formula>OR(AND(D13=E13,N13&gt;0),AND(D13&gt;E13,N13&lt;=0),AND(D13&lt;E13))</formula>
    </cfRule>
  </conditionalFormatting>
  <conditionalFormatting sqref="D14">
    <cfRule type="expression" dxfId="348" priority="15" stopIfTrue="1">
      <formula>OR(AND(D14=E14,N14&gt;0),AND(D14&gt;E14,N14&lt;=0),AND(D14&lt;E14))</formula>
    </cfRule>
  </conditionalFormatting>
  <conditionalFormatting sqref="D15">
    <cfRule type="expression" dxfId="347" priority="14" stopIfTrue="1">
      <formula>OR(AND(D15=E15,N15&gt;0),AND(D15&gt;E15,N15&lt;=0),AND(D15&lt;E15))</formula>
    </cfRule>
  </conditionalFormatting>
  <conditionalFormatting sqref="D16">
    <cfRule type="expression" dxfId="346" priority="13" stopIfTrue="1">
      <formula>OR(AND(D16=E16,N16&gt;0),AND(D16&gt;E16,N16&lt;=0),AND(D16&lt;E16))</formula>
    </cfRule>
  </conditionalFormatting>
  <conditionalFormatting sqref="D17">
    <cfRule type="expression" dxfId="345" priority="12" stopIfTrue="1">
      <formula>OR(AND(D17=E17,N17&gt;0),AND(D17&gt;E17,N17&lt;=0),AND(D17&lt;E17))</formula>
    </cfRule>
  </conditionalFormatting>
  <conditionalFormatting sqref="D18">
    <cfRule type="expression" dxfId="344" priority="11" stopIfTrue="1">
      <formula>OR(AND(D18=E18,N18&gt;0),AND(D18&gt;E18,N18&lt;=0),AND(D18&lt;E18))</formula>
    </cfRule>
  </conditionalFormatting>
  <conditionalFormatting sqref="D19">
    <cfRule type="expression" dxfId="343" priority="10" stopIfTrue="1">
      <formula>OR(AND(D19=E19,N19&gt;0),AND(D19&gt;E19,N19&lt;=0),AND(D19&lt;E19))</formula>
    </cfRule>
  </conditionalFormatting>
  <conditionalFormatting sqref="D20">
    <cfRule type="expression" dxfId="342" priority="9" stopIfTrue="1">
      <formula>OR(AND(D20=E20,N20&gt;0),AND(D20&gt;E20,N20&lt;=0),AND(D20&lt;E20))</formula>
    </cfRule>
  </conditionalFormatting>
  <conditionalFormatting sqref="D21">
    <cfRule type="expression" dxfId="341" priority="8" stopIfTrue="1">
      <formula>OR(AND(D21=E21,N21&gt;0),AND(D21&gt;E21,N21&lt;=0),AND(D21&lt;E21))</formula>
    </cfRule>
  </conditionalFormatting>
  <conditionalFormatting sqref="D22">
    <cfRule type="expression" dxfId="340" priority="7" stopIfTrue="1">
      <formula>OR(AND(D22=E22,N22&gt;0),AND(D22&gt;E22,N22&lt;=0),AND(D22&lt;E22))</formula>
    </cfRule>
  </conditionalFormatting>
  <conditionalFormatting sqref="D23">
    <cfRule type="expression" dxfId="339" priority="6" stopIfTrue="1">
      <formula>OR(AND(D23=E23,N23&gt;0),AND(D23&gt;E23,N23&lt;=0),AND(D23&lt;E23))</formula>
    </cfRule>
  </conditionalFormatting>
  <conditionalFormatting sqref="D24">
    <cfRule type="expression" dxfId="338" priority="5" stopIfTrue="1">
      <formula>OR(AND(D24=E24,N24&gt;0),AND(D24&gt;E24,N24&lt;=0),AND(D24&lt;E24))</formula>
    </cfRule>
  </conditionalFormatting>
  <conditionalFormatting sqref="D25">
    <cfRule type="expression" dxfId="337" priority="4" stopIfTrue="1">
      <formula>OR(AND(D25=E25,N25&gt;0),AND(D25&gt;E25,N25&lt;=0),AND(D25&lt;E25))</formula>
    </cfRule>
  </conditionalFormatting>
  <conditionalFormatting sqref="D27">
    <cfRule type="expression" dxfId="336" priority="3" stopIfTrue="1">
      <formula>OR(AND(D27=E27,N27&gt;0),AND(D27&gt;E27,N27&lt;=0),AND(D27&lt;E27))</formula>
    </cfRule>
  </conditionalFormatting>
  <conditionalFormatting sqref="D28">
    <cfRule type="expression" dxfId="335" priority="2" stopIfTrue="1">
      <formula>OR(AND(D28=E28,N28&gt;0),AND(D28&gt;E28,N28&lt;=0),AND(D28&lt;E28))</formula>
    </cfRule>
  </conditionalFormatting>
  <conditionalFormatting sqref="D29">
    <cfRule type="expression" dxfId="334" priority="1" stopIfTrue="1">
      <formula>OR(AND(D29=E29,N29&gt;0),AND(D29&gt;E29,N29&lt;=0),AND(D29&lt;E29))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9"/>
  <sheetViews>
    <sheetView tabSelected="1" workbookViewId="0">
      <pane xSplit="4" ySplit="11" topLeftCell="E21" activePane="bottomRight" state="frozen"/>
      <selection pane="topRight" activeCell="E1" sqref="E1"/>
      <selection pane="bottomLeft" activeCell="A12" sqref="A12"/>
      <selection pane="bottomRight" activeCell="D36" sqref="D36"/>
    </sheetView>
  </sheetViews>
  <sheetFormatPr defaultRowHeight="15"/>
  <cols>
    <col min="1" max="1" width="1.5703125" style="52" customWidth="1"/>
    <col min="2" max="2" width="53.5703125" style="52" customWidth="1"/>
    <col min="3" max="3" width="4.7109375" style="52" customWidth="1"/>
    <col min="4" max="4" width="9.140625" style="52"/>
    <col min="5" max="5" width="9.140625" style="52" customWidth="1"/>
    <col min="6" max="6" width="13.28515625" style="52" customWidth="1"/>
    <col min="7" max="7" width="21.7109375" style="52" customWidth="1"/>
    <col min="8" max="8" width="14" style="52" customWidth="1"/>
    <col min="9" max="9" width="10.42578125" style="52" customWidth="1"/>
    <col min="10" max="10" width="9.7109375" style="52" customWidth="1"/>
    <col min="11" max="11" width="10.42578125" style="52" customWidth="1"/>
    <col min="12" max="12" width="5" style="52" customWidth="1"/>
    <col min="13" max="13" width="9.140625" style="52"/>
    <col min="14" max="23" width="8.42578125" style="52" customWidth="1"/>
    <col min="24" max="24" width="1.7109375" style="52" customWidth="1"/>
    <col min="25" max="26" width="5.140625" style="52" customWidth="1"/>
    <col min="27" max="16384" width="9.140625" style="52"/>
  </cols>
  <sheetData>
    <row r="1" spans="1:26" ht="8.25" customHeight="1"/>
    <row r="2" spans="1:26" ht="15.75">
      <c r="A2" s="3"/>
      <c r="B2" s="303" t="s">
        <v>347</v>
      </c>
      <c r="C2" s="303"/>
      <c r="D2" s="303"/>
      <c r="E2" s="303"/>
      <c r="F2" s="303"/>
      <c r="G2" s="303"/>
      <c r="H2" s="303"/>
      <c r="I2" s="303"/>
      <c r="J2" s="303"/>
      <c r="K2" s="303"/>
      <c r="L2" s="321" t="s">
        <v>346</v>
      </c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97"/>
      <c r="Y2" s="97"/>
      <c r="Z2" s="97"/>
    </row>
    <row r="3" spans="1:26" ht="31.5" customHeight="1">
      <c r="A3" s="3"/>
      <c r="B3" s="375" t="s">
        <v>345</v>
      </c>
      <c r="C3" s="375"/>
      <c r="D3" s="375"/>
      <c r="E3" s="375"/>
      <c r="F3" s="375"/>
      <c r="G3" s="375"/>
      <c r="H3" s="375"/>
      <c r="I3" s="375"/>
      <c r="J3" s="375"/>
      <c r="K3" s="375"/>
      <c r="L3" s="375" t="s">
        <v>345</v>
      </c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122"/>
      <c r="Y3" s="122"/>
      <c r="Z3" s="122"/>
    </row>
    <row r="4" spans="1:26" ht="6.75" customHeight="1">
      <c r="A4" s="3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61"/>
      <c r="Y4" s="61"/>
      <c r="Z4" s="61"/>
    </row>
    <row r="5" spans="1:26" ht="15" customHeight="1">
      <c r="A5" s="3"/>
      <c r="B5" s="376" t="s">
        <v>344</v>
      </c>
      <c r="C5" s="379" t="s">
        <v>90</v>
      </c>
      <c r="D5" s="379" t="s">
        <v>343</v>
      </c>
      <c r="E5" s="382" t="s">
        <v>342</v>
      </c>
      <c r="F5" s="383"/>
      <c r="G5" s="383"/>
      <c r="H5" s="383"/>
      <c r="I5" s="397" t="s">
        <v>341</v>
      </c>
      <c r="J5" s="397"/>
      <c r="K5" s="387" t="s">
        <v>340</v>
      </c>
      <c r="L5" s="387" t="s">
        <v>90</v>
      </c>
      <c r="M5" s="387" t="s">
        <v>339</v>
      </c>
      <c r="N5" s="387" t="s">
        <v>338</v>
      </c>
      <c r="O5" s="390"/>
      <c r="P5" s="390"/>
      <c r="Q5" s="390"/>
      <c r="R5" s="390"/>
      <c r="S5" s="390"/>
      <c r="T5" s="390"/>
      <c r="U5" s="390"/>
      <c r="V5" s="390"/>
      <c r="W5" s="391"/>
      <c r="X5" s="116"/>
      <c r="Y5" s="116"/>
      <c r="Z5" s="116"/>
    </row>
    <row r="6" spans="1:26">
      <c r="A6" s="3"/>
      <c r="B6" s="377"/>
      <c r="C6" s="380"/>
      <c r="D6" s="380"/>
      <c r="E6" s="379" t="s">
        <v>337</v>
      </c>
      <c r="F6" s="379" t="s">
        <v>336</v>
      </c>
      <c r="G6" s="379" t="s">
        <v>335</v>
      </c>
      <c r="H6" s="379" t="s">
        <v>334</v>
      </c>
      <c r="I6" s="397"/>
      <c r="J6" s="397"/>
      <c r="K6" s="388"/>
      <c r="L6" s="388"/>
      <c r="M6" s="388"/>
      <c r="N6" s="388"/>
      <c r="O6" s="392"/>
      <c r="P6" s="392"/>
      <c r="Q6" s="392"/>
      <c r="R6" s="392"/>
      <c r="S6" s="392"/>
      <c r="T6" s="392"/>
      <c r="U6" s="392"/>
      <c r="V6" s="392"/>
      <c r="W6" s="393"/>
      <c r="X6" s="116"/>
      <c r="Y6" s="116"/>
      <c r="Z6" s="116"/>
    </row>
    <row r="7" spans="1:26">
      <c r="A7" s="3"/>
      <c r="B7" s="377"/>
      <c r="C7" s="380"/>
      <c r="D7" s="380"/>
      <c r="E7" s="380"/>
      <c r="F7" s="380"/>
      <c r="G7" s="380"/>
      <c r="H7" s="380"/>
      <c r="I7" s="397"/>
      <c r="J7" s="397"/>
      <c r="K7" s="388"/>
      <c r="L7" s="388"/>
      <c r="M7" s="388"/>
      <c r="N7" s="389"/>
      <c r="O7" s="394"/>
      <c r="P7" s="394"/>
      <c r="Q7" s="394"/>
      <c r="R7" s="394"/>
      <c r="S7" s="394"/>
      <c r="T7" s="394"/>
      <c r="U7" s="394"/>
      <c r="V7" s="394"/>
      <c r="W7" s="395"/>
      <c r="X7" s="116"/>
      <c r="Y7" s="116"/>
      <c r="Z7" s="120"/>
    </row>
    <row r="8" spans="1:26">
      <c r="A8" s="3"/>
      <c r="B8" s="377"/>
      <c r="C8" s="380"/>
      <c r="D8" s="380"/>
      <c r="E8" s="380"/>
      <c r="F8" s="380"/>
      <c r="G8" s="380"/>
      <c r="H8" s="380"/>
      <c r="I8" s="397"/>
      <c r="J8" s="397"/>
      <c r="K8" s="388"/>
      <c r="L8" s="388"/>
      <c r="M8" s="388"/>
      <c r="N8" s="384" t="s">
        <v>333</v>
      </c>
      <c r="O8" s="384" t="s">
        <v>332</v>
      </c>
      <c r="P8" s="384" t="s">
        <v>331</v>
      </c>
      <c r="Q8" s="384" t="s">
        <v>330</v>
      </c>
      <c r="R8" s="384" t="s">
        <v>329</v>
      </c>
      <c r="S8" s="384" t="s">
        <v>328</v>
      </c>
      <c r="T8" s="384" t="s">
        <v>327</v>
      </c>
      <c r="U8" s="384" t="s">
        <v>326</v>
      </c>
      <c r="V8" s="384" t="s">
        <v>325</v>
      </c>
      <c r="W8" s="384" t="s">
        <v>324</v>
      </c>
      <c r="X8" s="116"/>
      <c r="Y8" s="116"/>
      <c r="Z8" s="116"/>
    </row>
    <row r="9" spans="1:26" ht="18.75" customHeight="1">
      <c r="A9" s="3"/>
      <c r="B9" s="377"/>
      <c r="C9" s="380"/>
      <c r="D9" s="380"/>
      <c r="E9" s="380"/>
      <c r="F9" s="380"/>
      <c r="G9" s="380"/>
      <c r="H9" s="380"/>
      <c r="I9" s="397" t="s">
        <v>323</v>
      </c>
      <c r="J9" s="397" t="s">
        <v>322</v>
      </c>
      <c r="K9" s="388"/>
      <c r="L9" s="388"/>
      <c r="M9" s="388"/>
      <c r="N9" s="385"/>
      <c r="O9" s="385"/>
      <c r="P9" s="385"/>
      <c r="Q9" s="385"/>
      <c r="R9" s="385"/>
      <c r="S9" s="385"/>
      <c r="T9" s="385"/>
      <c r="U9" s="385"/>
      <c r="V9" s="385"/>
      <c r="W9" s="385"/>
      <c r="X9" s="116"/>
      <c r="Y9" s="98"/>
      <c r="Z9" s="360"/>
    </row>
    <row r="10" spans="1:26" ht="16.5" customHeight="1">
      <c r="A10" s="3"/>
      <c r="B10" s="378"/>
      <c r="C10" s="381"/>
      <c r="D10" s="381"/>
      <c r="E10" s="381"/>
      <c r="F10" s="381"/>
      <c r="G10" s="381"/>
      <c r="H10" s="381"/>
      <c r="I10" s="397"/>
      <c r="J10" s="397"/>
      <c r="K10" s="389"/>
      <c r="L10" s="389"/>
      <c r="M10" s="389"/>
      <c r="N10" s="386"/>
      <c r="O10" s="386"/>
      <c r="P10" s="386"/>
      <c r="Q10" s="386"/>
      <c r="R10" s="386"/>
      <c r="S10" s="386"/>
      <c r="T10" s="386"/>
      <c r="U10" s="386"/>
      <c r="V10" s="386"/>
      <c r="W10" s="386"/>
      <c r="X10" s="116"/>
      <c r="Y10" s="100"/>
      <c r="Z10" s="360"/>
    </row>
    <row r="11" spans="1:26" ht="15.75" customHeight="1">
      <c r="A11" s="3"/>
      <c r="B11" s="119" t="s">
        <v>14</v>
      </c>
      <c r="C11" s="77" t="s">
        <v>15</v>
      </c>
      <c r="D11" s="11" t="s">
        <v>321</v>
      </c>
      <c r="E11" s="11" t="s">
        <v>320</v>
      </c>
      <c r="F11" s="11" t="s">
        <v>319</v>
      </c>
      <c r="G11" s="11" t="s">
        <v>318</v>
      </c>
      <c r="H11" s="11" t="s">
        <v>317</v>
      </c>
      <c r="I11" s="11" t="s">
        <v>316</v>
      </c>
      <c r="J11" s="11" t="s">
        <v>315</v>
      </c>
      <c r="K11" s="11" t="s">
        <v>314</v>
      </c>
      <c r="L11" s="118" t="s">
        <v>15</v>
      </c>
      <c r="M11" s="118" t="s">
        <v>321</v>
      </c>
      <c r="N11" s="117" t="s">
        <v>320</v>
      </c>
      <c r="O11" s="117" t="s">
        <v>319</v>
      </c>
      <c r="P11" s="117" t="s">
        <v>318</v>
      </c>
      <c r="Q11" s="117" t="s">
        <v>317</v>
      </c>
      <c r="R11" s="117" t="s">
        <v>316</v>
      </c>
      <c r="S11" s="117" t="s">
        <v>315</v>
      </c>
      <c r="T11" s="117" t="s">
        <v>314</v>
      </c>
      <c r="U11" s="117" t="s">
        <v>313</v>
      </c>
      <c r="V11" s="117" t="s">
        <v>312</v>
      </c>
      <c r="W11" s="117" t="s">
        <v>311</v>
      </c>
      <c r="X11" s="116"/>
      <c r="Y11" s="98"/>
      <c r="Z11" s="99"/>
    </row>
    <row r="12" spans="1:26" ht="18.75" customHeight="1">
      <c r="A12" s="3"/>
      <c r="B12" s="113" t="s">
        <v>310</v>
      </c>
      <c r="C12" s="66" t="s">
        <v>309</v>
      </c>
      <c r="D12" s="76">
        <v>10</v>
      </c>
      <c r="E12" s="76">
        <f>E13+E17+E30+E33</f>
        <v>2</v>
      </c>
      <c r="F12" s="76">
        <f>F13+F17+F30+F33</f>
        <v>2</v>
      </c>
      <c r="G12" s="76">
        <f>G13+G17+G30+G33</f>
        <v>8</v>
      </c>
      <c r="H12" s="76">
        <f>H13+H17+H30+H33</f>
        <v>3</v>
      </c>
      <c r="I12" s="76">
        <f>I13+I17</f>
        <v>0</v>
      </c>
      <c r="J12" s="76">
        <f>J13+J17</f>
        <v>2</v>
      </c>
      <c r="K12" s="115">
        <f>K13+K17+K30+K33</f>
        <v>10</v>
      </c>
      <c r="L12" s="114">
        <v>1001</v>
      </c>
      <c r="M12" s="76">
        <f t="shared" ref="M12:M33" si="0">SUM(N12:W12)</f>
        <v>10</v>
      </c>
      <c r="N12" s="76">
        <f t="shared" ref="N12:W12" si="1">N13+N17+N30+N33</f>
        <v>0</v>
      </c>
      <c r="O12" s="76">
        <f t="shared" si="1"/>
        <v>3</v>
      </c>
      <c r="P12" s="76">
        <f t="shared" si="1"/>
        <v>0</v>
      </c>
      <c r="Q12" s="76">
        <f t="shared" si="1"/>
        <v>3</v>
      </c>
      <c r="R12" s="76">
        <f t="shared" si="1"/>
        <v>0</v>
      </c>
      <c r="S12" s="76">
        <f t="shared" si="1"/>
        <v>2</v>
      </c>
      <c r="T12" s="76">
        <f t="shared" si="1"/>
        <v>0</v>
      </c>
      <c r="U12" s="76">
        <f t="shared" si="1"/>
        <v>2</v>
      </c>
      <c r="V12" s="76">
        <f t="shared" si="1"/>
        <v>0</v>
      </c>
      <c r="W12" s="76">
        <f t="shared" si="1"/>
        <v>0</v>
      </c>
      <c r="X12" s="73"/>
      <c r="Y12" s="98"/>
      <c r="Z12" s="309"/>
    </row>
    <row r="13" spans="1:26" ht="25.5">
      <c r="A13" s="3"/>
      <c r="B13" s="113" t="s">
        <v>308</v>
      </c>
      <c r="C13" s="66" t="s">
        <v>307</v>
      </c>
      <c r="D13" s="76">
        <v>1</v>
      </c>
      <c r="E13" s="16"/>
      <c r="F13" s="16"/>
      <c r="G13" s="16">
        <v>1</v>
      </c>
      <c r="H13" s="16">
        <v>1</v>
      </c>
      <c r="I13" s="107"/>
      <c r="J13" s="107"/>
      <c r="K13" s="107">
        <v>1</v>
      </c>
      <c r="L13" s="106">
        <v>1002</v>
      </c>
      <c r="M13" s="76">
        <f t="shared" si="0"/>
        <v>1</v>
      </c>
      <c r="N13" s="16"/>
      <c r="O13" s="16">
        <v>1</v>
      </c>
      <c r="P13" s="16"/>
      <c r="Q13" s="16"/>
      <c r="R13" s="16"/>
      <c r="S13" s="16"/>
      <c r="T13" s="16"/>
      <c r="U13" s="16"/>
      <c r="V13" s="16"/>
      <c r="W13" s="16"/>
      <c r="X13" s="73"/>
      <c r="Z13" s="309"/>
    </row>
    <row r="14" spans="1:26" ht="25.5">
      <c r="A14" s="3"/>
      <c r="B14" s="108" t="s">
        <v>306</v>
      </c>
      <c r="C14" s="66" t="s">
        <v>305</v>
      </c>
      <c r="D14" s="76">
        <v>1</v>
      </c>
      <c r="E14" s="16"/>
      <c r="F14" s="16"/>
      <c r="G14" s="16">
        <v>1</v>
      </c>
      <c r="H14" s="16">
        <v>1</v>
      </c>
      <c r="I14" s="107"/>
      <c r="J14" s="107"/>
      <c r="K14" s="110">
        <v>1</v>
      </c>
      <c r="L14" s="109">
        <v>1003</v>
      </c>
      <c r="M14" s="76">
        <f t="shared" si="0"/>
        <v>1</v>
      </c>
      <c r="N14" s="16"/>
      <c r="O14" s="16">
        <v>1</v>
      </c>
      <c r="P14" s="16"/>
      <c r="Q14" s="16"/>
      <c r="R14" s="16"/>
      <c r="S14" s="16"/>
      <c r="T14" s="16"/>
      <c r="U14" s="16"/>
      <c r="V14" s="16"/>
      <c r="W14" s="16"/>
      <c r="X14" s="73"/>
      <c r="Z14" s="309"/>
    </row>
    <row r="15" spans="1:26" ht="15" customHeight="1">
      <c r="A15" s="3"/>
      <c r="B15" s="108" t="s">
        <v>304</v>
      </c>
      <c r="C15" s="11" t="s">
        <v>303</v>
      </c>
      <c r="D15" s="76">
        <f>M15</f>
        <v>0</v>
      </c>
      <c r="E15" s="16"/>
      <c r="F15" s="16"/>
      <c r="G15" s="16"/>
      <c r="H15" s="16"/>
      <c r="I15" s="107"/>
      <c r="J15" s="107"/>
      <c r="K15" s="110"/>
      <c r="L15" s="109">
        <v>1004</v>
      </c>
      <c r="M15" s="76">
        <f t="shared" si="0"/>
        <v>0</v>
      </c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73"/>
      <c r="Y15" s="100"/>
      <c r="Z15" s="309"/>
    </row>
    <row r="16" spans="1:26" ht="15" customHeight="1">
      <c r="A16" s="3"/>
      <c r="B16" s="108" t="s">
        <v>302</v>
      </c>
      <c r="C16" s="11" t="s">
        <v>301</v>
      </c>
      <c r="D16" s="76">
        <f>M16</f>
        <v>0</v>
      </c>
      <c r="E16" s="16"/>
      <c r="F16" s="16"/>
      <c r="G16" s="16"/>
      <c r="H16" s="16"/>
      <c r="I16" s="107"/>
      <c r="J16" s="107"/>
      <c r="K16" s="110"/>
      <c r="L16" s="109">
        <v>1005</v>
      </c>
      <c r="M16" s="76">
        <f t="shared" si="0"/>
        <v>0</v>
      </c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73"/>
      <c r="Y16" s="100"/>
      <c r="Z16" s="309"/>
    </row>
    <row r="17" spans="1:26">
      <c r="A17" s="3"/>
      <c r="B17" s="108" t="s">
        <v>300</v>
      </c>
      <c r="C17" s="11" t="s">
        <v>299</v>
      </c>
      <c r="D17" s="111">
        <f t="shared" ref="D17:K17" si="2">D18+D19+D20+D21+D22+D23+D24+D25+D26+D27+D28+D29</f>
        <v>4</v>
      </c>
      <c r="E17" s="111">
        <f t="shared" si="2"/>
        <v>2</v>
      </c>
      <c r="F17" s="111">
        <f t="shared" si="2"/>
        <v>2</v>
      </c>
      <c r="G17" s="111">
        <f t="shared" si="2"/>
        <v>2</v>
      </c>
      <c r="H17" s="111">
        <f t="shared" si="2"/>
        <v>2</v>
      </c>
      <c r="I17" s="111">
        <f t="shared" si="2"/>
        <v>0</v>
      </c>
      <c r="J17" s="111">
        <f t="shared" si="2"/>
        <v>2</v>
      </c>
      <c r="K17" s="112">
        <f t="shared" si="2"/>
        <v>4</v>
      </c>
      <c r="L17" s="109">
        <v>1006</v>
      </c>
      <c r="M17" s="76">
        <f t="shared" si="0"/>
        <v>4</v>
      </c>
      <c r="N17" s="111">
        <f t="shared" ref="N17:W17" si="3">N18+N19+N20+N21+N22+N23+N24+N25+N26+N27+N28+N29</f>
        <v>0</v>
      </c>
      <c r="O17" s="111">
        <f t="shared" si="3"/>
        <v>2</v>
      </c>
      <c r="P17" s="111">
        <f t="shared" si="3"/>
        <v>0</v>
      </c>
      <c r="Q17" s="111">
        <f t="shared" si="3"/>
        <v>1</v>
      </c>
      <c r="R17" s="111">
        <f t="shared" si="3"/>
        <v>0</v>
      </c>
      <c r="S17" s="111">
        <f t="shared" si="3"/>
        <v>1</v>
      </c>
      <c r="T17" s="111">
        <f t="shared" si="3"/>
        <v>0</v>
      </c>
      <c r="U17" s="111">
        <f t="shared" si="3"/>
        <v>0</v>
      </c>
      <c r="V17" s="111">
        <f t="shared" si="3"/>
        <v>0</v>
      </c>
      <c r="W17" s="111">
        <f t="shared" si="3"/>
        <v>0</v>
      </c>
      <c r="X17" s="73"/>
      <c r="Z17" s="309"/>
    </row>
    <row r="18" spans="1:26" ht="25.5">
      <c r="A18" s="3"/>
      <c r="B18" s="108" t="s">
        <v>246</v>
      </c>
      <c r="C18" s="57" t="s">
        <v>298</v>
      </c>
      <c r="D18" s="76">
        <v>4</v>
      </c>
      <c r="E18" s="16">
        <v>2</v>
      </c>
      <c r="F18" s="16">
        <v>2</v>
      </c>
      <c r="G18" s="16">
        <v>2</v>
      </c>
      <c r="H18" s="16">
        <v>2</v>
      </c>
      <c r="I18" s="107">
        <v>0</v>
      </c>
      <c r="J18" s="107">
        <v>2</v>
      </c>
      <c r="K18" s="110">
        <v>4</v>
      </c>
      <c r="L18" s="109">
        <v>1007</v>
      </c>
      <c r="M18" s="76">
        <f t="shared" si="0"/>
        <v>4</v>
      </c>
      <c r="N18" s="16"/>
      <c r="O18" s="16">
        <v>2</v>
      </c>
      <c r="P18" s="16">
        <v>0</v>
      </c>
      <c r="Q18" s="16">
        <v>1</v>
      </c>
      <c r="R18" s="16">
        <v>0</v>
      </c>
      <c r="S18" s="16">
        <v>1</v>
      </c>
      <c r="T18" s="16"/>
      <c r="U18" s="16"/>
      <c r="V18" s="16"/>
      <c r="W18" s="16"/>
      <c r="X18" s="73"/>
      <c r="Y18" s="100"/>
      <c r="Z18" s="309"/>
    </row>
    <row r="19" spans="1:26" ht="18" customHeight="1">
      <c r="A19" s="3"/>
      <c r="B19" s="108" t="s">
        <v>244</v>
      </c>
      <c r="C19" s="11" t="s">
        <v>297</v>
      </c>
      <c r="D19" s="76">
        <f t="shared" ref="D19:D32" si="4">M19</f>
        <v>0</v>
      </c>
      <c r="E19" s="16"/>
      <c r="F19" s="16"/>
      <c r="G19" s="16"/>
      <c r="H19" s="16"/>
      <c r="I19" s="107"/>
      <c r="J19" s="107"/>
      <c r="K19" s="110"/>
      <c r="L19" s="109">
        <v>1008</v>
      </c>
      <c r="M19" s="76">
        <f t="shared" si="0"/>
        <v>0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73"/>
      <c r="Y19" s="100"/>
      <c r="Z19" s="309"/>
    </row>
    <row r="20" spans="1:26" ht="17.25" customHeight="1">
      <c r="A20" s="3"/>
      <c r="B20" s="108" t="s">
        <v>242</v>
      </c>
      <c r="C20" s="11" t="s">
        <v>296</v>
      </c>
      <c r="D20" s="76">
        <f t="shared" si="4"/>
        <v>0</v>
      </c>
      <c r="E20" s="16"/>
      <c r="F20" s="16"/>
      <c r="G20" s="16"/>
      <c r="H20" s="16"/>
      <c r="I20" s="107"/>
      <c r="J20" s="107"/>
      <c r="K20" s="110"/>
      <c r="L20" s="109">
        <v>1009</v>
      </c>
      <c r="M20" s="76">
        <f t="shared" si="0"/>
        <v>0</v>
      </c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73"/>
      <c r="Z20" s="309"/>
    </row>
    <row r="21" spans="1:26" ht="16.5" customHeight="1">
      <c r="A21" s="3"/>
      <c r="B21" s="108" t="s">
        <v>240</v>
      </c>
      <c r="C21" s="11" t="s">
        <v>295</v>
      </c>
      <c r="D21" s="76">
        <f t="shared" si="4"/>
        <v>0</v>
      </c>
      <c r="E21" s="16"/>
      <c r="F21" s="16"/>
      <c r="G21" s="16"/>
      <c r="H21" s="16"/>
      <c r="I21" s="107"/>
      <c r="J21" s="107"/>
      <c r="K21" s="110"/>
      <c r="L21" s="109">
        <v>1010</v>
      </c>
      <c r="M21" s="76">
        <f t="shared" si="0"/>
        <v>0</v>
      </c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73"/>
      <c r="Y21" s="98"/>
      <c r="Z21" s="309"/>
    </row>
    <row r="22" spans="1:26">
      <c r="A22" s="3"/>
      <c r="B22" s="108" t="s">
        <v>238</v>
      </c>
      <c r="C22" s="11" t="s">
        <v>294</v>
      </c>
      <c r="D22" s="76">
        <f t="shared" si="4"/>
        <v>0</v>
      </c>
      <c r="E22" s="16"/>
      <c r="F22" s="16"/>
      <c r="G22" s="16"/>
      <c r="H22" s="16"/>
      <c r="I22" s="107"/>
      <c r="J22" s="107"/>
      <c r="K22" s="110"/>
      <c r="L22" s="109">
        <v>1011</v>
      </c>
      <c r="M22" s="76">
        <f t="shared" si="0"/>
        <v>0</v>
      </c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73"/>
      <c r="Z22" s="309"/>
    </row>
    <row r="23" spans="1:26" ht="15" customHeight="1">
      <c r="A23" s="3"/>
      <c r="B23" s="108" t="s">
        <v>236</v>
      </c>
      <c r="C23" s="11" t="s">
        <v>293</v>
      </c>
      <c r="D23" s="76">
        <f t="shared" si="4"/>
        <v>0</v>
      </c>
      <c r="E23" s="16"/>
      <c r="F23" s="16"/>
      <c r="G23" s="16"/>
      <c r="H23" s="16"/>
      <c r="I23" s="107"/>
      <c r="J23" s="107"/>
      <c r="K23" s="110"/>
      <c r="L23" s="109">
        <v>1012</v>
      </c>
      <c r="M23" s="76">
        <f t="shared" si="0"/>
        <v>0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73"/>
      <c r="Z23" s="309"/>
    </row>
    <row r="24" spans="1:26" ht="17.25" customHeight="1">
      <c r="A24" s="3"/>
      <c r="B24" s="108" t="s">
        <v>234</v>
      </c>
      <c r="C24" s="11" t="s">
        <v>292</v>
      </c>
      <c r="D24" s="76">
        <f t="shared" si="4"/>
        <v>0</v>
      </c>
      <c r="E24" s="16"/>
      <c r="F24" s="16"/>
      <c r="G24" s="16"/>
      <c r="H24" s="16"/>
      <c r="I24" s="107"/>
      <c r="J24" s="107"/>
      <c r="K24" s="110"/>
      <c r="L24" s="109">
        <v>1013</v>
      </c>
      <c r="M24" s="76">
        <f t="shared" si="0"/>
        <v>0</v>
      </c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73"/>
      <c r="Z24" s="309"/>
    </row>
    <row r="25" spans="1:26">
      <c r="A25" s="3"/>
      <c r="B25" s="108" t="s">
        <v>232</v>
      </c>
      <c r="C25" s="11" t="s">
        <v>291</v>
      </c>
      <c r="D25" s="76">
        <f t="shared" si="4"/>
        <v>0</v>
      </c>
      <c r="E25" s="16"/>
      <c r="F25" s="16"/>
      <c r="G25" s="16"/>
      <c r="H25" s="16"/>
      <c r="I25" s="107"/>
      <c r="J25" s="107"/>
      <c r="K25" s="110"/>
      <c r="L25" s="109">
        <v>1014</v>
      </c>
      <c r="M25" s="76">
        <f t="shared" si="0"/>
        <v>0</v>
      </c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73"/>
      <c r="Y25" s="98"/>
      <c r="Z25" s="309"/>
    </row>
    <row r="26" spans="1:26" ht="15" customHeight="1">
      <c r="A26" s="3"/>
      <c r="B26" s="108" t="s">
        <v>230</v>
      </c>
      <c r="C26" s="11" t="s">
        <v>290</v>
      </c>
      <c r="D26" s="76">
        <f t="shared" si="4"/>
        <v>0</v>
      </c>
      <c r="E26" s="16"/>
      <c r="F26" s="16"/>
      <c r="G26" s="16"/>
      <c r="H26" s="16"/>
      <c r="I26" s="107"/>
      <c r="J26" s="107"/>
      <c r="K26" s="110"/>
      <c r="L26" s="109">
        <v>1015</v>
      </c>
      <c r="M26" s="76">
        <f t="shared" si="0"/>
        <v>0</v>
      </c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73"/>
      <c r="Z26" s="309"/>
    </row>
    <row r="27" spans="1:26">
      <c r="A27" s="3"/>
      <c r="B27" s="108" t="s">
        <v>228</v>
      </c>
      <c r="C27" s="11" t="s">
        <v>289</v>
      </c>
      <c r="D27" s="76">
        <f t="shared" si="4"/>
        <v>0</v>
      </c>
      <c r="E27" s="16"/>
      <c r="F27" s="16"/>
      <c r="G27" s="16"/>
      <c r="H27" s="16"/>
      <c r="I27" s="107"/>
      <c r="J27" s="107"/>
      <c r="K27" s="110"/>
      <c r="L27" s="109">
        <v>1016</v>
      </c>
      <c r="M27" s="76">
        <f t="shared" si="0"/>
        <v>0</v>
      </c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73"/>
      <c r="Z27" s="309"/>
    </row>
    <row r="28" spans="1:26" ht="18.75" customHeight="1">
      <c r="A28" s="3"/>
      <c r="B28" s="108" t="s">
        <v>226</v>
      </c>
      <c r="C28" s="11" t="s">
        <v>288</v>
      </c>
      <c r="D28" s="76">
        <f t="shared" si="4"/>
        <v>0</v>
      </c>
      <c r="E28" s="16"/>
      <c r="F28" s="16"/>
      <c r="G28" s="16"/>
      <c r="H28" s="16"/>
      <c r="I28" s="107"/>
      <c r="J28" s="107"/>
      <c r="K28" s="110"/>
      <c r="L28" s="109">
        <v>1017</v>
      </c>
      <c r="M28" s="76">
        <f t="shared" si="0"/>
        <v>0</v>
      </c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73"/>
      <c r="Z28" s="309"/>
    </row>
    <row r="29" spans="1:26">
      <c r="A29" s="3"/>
      <c r="B29" s="108" t="s">
        <v>224</v>
      </c>
      <c r="C29" s="66" t="s">
        <v>287</v>
      </c>
      <c r="D29" s="76">
        <f t="shared" si="4"/>
        <v>0</v>
      </c>
      <c r="E29" s="16"/>
      <c r="F29" s="16"/>
      <c r="G29" s="16"/>
      <c r="H29" s="16"/>
      <c r="I29" s="107"/>
      <c r="J29" s="107"/>
      <c r="K29" s="110"/>
      <c r="L29" s="109">
        <v>1018</v>
      </c>
      <c r="M29" s="76">
        <f t="shared" si="0"/>
        <v>0</v>
      </c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73"/>
      <c r="Y29" s="98"/>
      <c r="Z29" s="309"/>
    </row>
    <row r="30" spans="1:26" ht="16.5" customHeight="1">
      <c r="A30" s="3"/>
      <c r="B30" s="108" t="s">
        <v>286</v>
      </c>
      <c r="C30" s="11" t="s">
        <v>285</v>
      </c>
      <c r="D30" s="76">
        <v>2</v>
      </c>
      <c r="E30" s="16">
        <v>0</v>
      </c>
      <c r="F30" s="16"/>
      <c r="G30" s="16">
        <v>2</v>
      </c>
      <c r="H30" s="16"/>
      <c r="I30" s="107" t="s">
        <v>274</v>
      </c>
      <c r="J30" s="107" t="s">
        <v>274</v>
      </c>
      <c r="K30" s="107">
        <v>2</v>
      </c>
      <c r="L30" s="106">
        <v>1019</v>
      </c>
      <c r="M30" s="76">
        <f t="shared" si="0"/>
        <v>2</v>
      </c>
      <c r="N30" s="16"/>
      <c r="O30" s="16"/>
      <c r="P30" s="16"/>
      <c r="Q30" s="16"/>
      <c r="R30" s="16"/>
      <c r="S30" s="16"/>
      <c r="T30" s="16"/>
      <c r="U30" s="16">
        <v>2</v>
      </c>
      <c r="V30" s="16"/>
      <c r="W30" s="16"/>
      <c r="X30" s="73"/>
      <c r="Y30" s="100"/>
      <c r="Z30" s="309"/>
    </row>
    <row r="31" spans="1:26" ht="26.25" customHeight="1">
      <c r="A31" s="3"/>
      <c r="B31" s="108" t="s">
        <v>284</v>
      </c>
      <c r="C31" s="57" t="s">
        <v>283</v>
      </c>
      <c r="D31" s="76">
        <v>2</v>
      </c>
      <c r="E31" s="16">
        <v>0</v>
      </c>
      <c r="F31" s="16"/>
      <c r="G31" s="16">
        <v>2</v>
      </c>
      <c r="H31" s="16">
        <v>1</v>
      </c>
      <c r="I31" s="107" t="s">
        <v>274</v>
      </c>
      <c r="J31" s="107" t="s">
        <v>274</v>
      </c>
      <c r="K31" s="110">
        <v>2</v>
      </c>
      <c r="L31" s="109">
        <v>1020</v>
      </c>
      <c r="M31" s="76">
        <f t="shared" si="0"/>
        <v>2</v>
      </c>
      <c r="N31" s="16"/>
      <c r="O31" s="16"/>
      <c r="P31" s="16"/>
      <c r="Q31" s="16"/>
      <c r="R31" s="16"/>
      <c r="S31" s="16"/>
      <c r="T31" s="16"/>
      <c r="U31" s="16">
        <v>2</v>
      </c>
      <c r="V31" s="16"/>
      <c r="W31" s="16"/>
      <c r="X31" s="73"/>
      <c r="Z31" s="309"/>
    </row>
    <row r="32" spans="1:26" ht="16.5" customHeight="1">
      <c r="A32" s="3"/>
      <c r="B32" s="108" t="s">
        <v>218</v>
      </c>
      <c r="C32" s="66" t="s">
        <v>282</v>
      </c>
      <c r="D32" s="76">
        <f t="shared" si="4"/>
        <v>0</v>
      </c>
      <c r="E32" s="16"/>
      <c r="F32" s="16"/>
      <c r="G32" s="16"/>
      <c r="H32" s="16"/>
      <c r="I32" s="107" t="s">
        <v>274</v>
      </c>
      <c r="J32" s="107" t="s">
        <v>274</v>
      </c>
      <c r="K32" s="107"/>
      <c r="L32" s="106">
        <v>1021</v>
      </c>
      <c r="M32" s="76">
        <f t="shared" si="0"/>
        <v>0</v>
      </c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73"/>
      <c r="Y32" s="98"/>
      <c r="Z32" s="309"/>
    </row>
    <row r="33" spans="1:26">
      <c r="A33" s="3"/>
      <c r="B33" s="108" t="s">
        <v>216</v>
      </c>
      <c r="C33" s="11" t="s">
        <v>281</v>
      </c>
      <c r="D33" s="76">
        <v>3</v>
      </c>
      <c r="E33" s="16"/>
      <c r="F33" s="16"/>
      <c r="G33" s="16">
        <v>3</v>
      </c>
      <c r="H33" s="16"/>
      <c r="I33" s="107" t="s">
        <v>274</v>
      </c>
      <c r="J33" s="107" t="s">
        <v>274</v>
      </c>
      <c r="K33" s="107">
        <v>3</v>
      </c>
      <c r="L33" s="106">
        <v>1022</v>
      </c>
      <c r="M33" s="76">
        <f t="shared" si="0"/>
        <v>3</v>
      </c>
      <c r="N33" s="16"/>
      <c r="O33" s="16"/>
      <c r="P33" s="16"/>
      <c r="Q33" s="16">
        <v>2</v>
      </c>
      <c r="R33" s="16"/>
      <c r="S33" s="16">
        <v>1</v>
      </c>
      <c r="T33" s="16"/>
      <c r="U33" s="16"/>
      <c r="V33" s="16"/>
      <c r="W33" s="16"/>
      <c r="X33" s="73"/>
      <c r="Y33" s="73"/>
      <c r="Z33" s="309"/>
    </row>
    <row r="34" spans="1:26" ht="28.5" customHeight="1">
      <c r="A34" s="3"/>
      <c r="B34" s="108" t="s">
        <v>280</v>
      </c>
      <c r="C34" s="57" t="s">
        <v>279</v>
      </c>
      <c r="D34" s="16"/>
      <c r="E34" s="16" t="s">
        <v>274</v>
      </c>
      <c r="F34" s="16" t="s">
        <v>274</v>
      </c>
      <c r="G34" s="16" t="s">
        <v>274</v>
      </c>
      <c r="H34" s="16" t="s">
        <v>274</v>
      </c>
      <c r="I34" s="16" t="s">
        <v>274</v>
      </c>
      <c r="J34" s="16" t="s">
        <v>274</v>
      </c>
      <c r="K34" s="16" t="s">
        <v>274</v>
      </c>
      <c r="L34" s="106">
        <v>1023</v>
      </c>
      <c r="M34" s="16" t="s">
        <v>274</v>
      </c>
      <c r="N34" s="16" t="s">
        <v>274</v>
      </c>
      <c r="O34" s="16" t="s">
        <v>274</v>
      </c>
      <c r="P34" s="16" t="s">
        <v>274</v>
      </c>
      <c r="Q34" s="16" t="s">
        <v>274</v>
      </c>
      <c r="R34" s="16" t="s">
        <v>274</v>
      </c>
      <c r="S34" s="16" t="s">
        <v>274</v>
      </c>
      <c r="T34" s="16" t="s">
        <v>274</v>
      </c>
      <c r="U34" s="16" t="s">
        <v>274</v>
      </c>
      <c r="V34" s="16" t="s">
        <v>274</v>
      </c>
      <c r="W34" s="16" t="s">
        <v>274</v>
      </c>
      <c r="X34" s="73"/>
      <c r="Y34" s="73"/>
      <c r="Z34" s="309"/>
    </row>
    <row r="35" spans="1:26" ht="38.25">
      <c r="A35" s="3"/>
      <c r="B35" s="108" t="s">
        <v>278</v>
      </c>
      <c r="C35" s="57" t="s">
        <v>277</v>
      </c>
      <c r="D35" s="16">
        <v>3</v>
      </c>
      <c r="E35" s="16" t="s">
        <v>274</v>
      </c>
      <c r="F35" s="16" t="s">
        <v>274</v>
      </c>
      <c r="G35" s="16" t="s">
        <v>274</v>
      </c>
      <c r="H35" s="16" t="s">
        <v>274</v>
      </c>
      <c r="I35" s="16" t="s">
        <v>274</v>
      </c>
      <c r="J35" s="16" t="s">
        <v>274</v>
      </c>
      <c r="K35" s="16" t="s">
        <v>274</v>
      </c>
      <c r="L35" s="106">
        <v>1024</v>
      </c>
      <c r="M35" s="16" t="s">
        <v>274</v>
      </c>
      <c r="N35" s="16" t="s">
        <v>274</v>
      </c>
      <c r="O35" s="16" t="s">
        <v>274</v>
      </c>
      <c r="P35" s="16" t="s">
        <v>274</v>
      </c>
      <c r="Q35" s="16" t="s">
        <v>274</v>
      </c>
      <c r="R35" s="16" t="s">
        <v>274</v>
      </c>
      <c r="S35" s="16" t="s">
        <v>274</v>
      </c>
      <c r="T35" s="16" t="s">
        <v>274</v>
      </c>
      <c r="U35" s="16" t="s">
        <v>274</v>
      </c>
      <c r="V35" s="16" t="s">
        <v>274</v>
      </c>
      <c r="W35" s="16" t="s">
        <v>274</v>
      </c>
      <c r="X35" s="73"/>
      <c r="Y35" s="73"/>
      <c r="Z35" s="73"/>
    </row>
    <row r="36" spans="1:26" ht="25.5">
      <c r="A36" s="3"/>
      <c r="B36" s="108" t="s">
        <v>276</v>
      </c>
      <c r="C36" s="87" t="s">
        <v>275</v>
      </c>
      <c r="D36" s="107">
        <v>0</v>
      </c>
      <c r="E36" s="107" t="s">
        <v>274</v>
      </c>
      <c r="F36" s="107" t="s">
        <v>274</v>
      </c>
      <c r="G36" s="107" t="s">
        <v>274</v>
      </c>
      <c r="H36" s="107" t="s">
        <v>274</v>
      </c>
      <c r="I36" s="107" t="s">
        <v>274</v>
      </c>
      <c r="J36" s="107" t="s">
        <v>274</v>
      </c>
      <c r="K36" s="107" t="s">
        <v>274</v>
      </c>
      <c r="L36" s="106">
        <v>1025</v>
      </c>
      <c r="M36" s="16" t="s">
        <v>274</v>
      </c>
      <c r="N36" s="16" t="s">
        <v>274</v>
      </c>
      <c r="O36" s="16" t="s">
        <v>274</v>
      </c>
      <c r="P36" s="16" t="s">
        <v>274</v>
      </c>
      <c r="Q36" s="16" t="s">
        <v>274</v>
      </c>
      <c r="R36" s="16" t="s">
        <v>274</v>
      </c>
      <c r="S36" s="16" t="s">
        <v>274</v>
      </c>
      <c r="T36" s="16" t="s">
        <v>274</v>
      </c>
      <c r="U36" s="16" t="s">
        <v>274</v>
      </c>
      <c r="V36" s="16" t="s">
        <v>274</v>
      </c>
      <c r="W36" s="16" t="s">
        <v>274</v>
      </c>
      <c r="X36" s="73"/>
      <c r="Y36" s="73"/>
      <c r="Z36" s="73"/>
    </row>
    <row r="38" spans="1:26">
      <c r="B38" s="105"/>
    </row>
    <row r="39" spans="1:26" hidden="1"/>
    <row r="40" spans="1:26" hidden="1">
      <c r="B40" s="104"/>
    </row>
    <row r="41" spans="1:26" hidden="1">
      <c r="B41" s="103"/>
    </row>
    <row r="42" spans="1:26">
      <c r="I42" s="101"/>
      <c r="J42" s="101"/>
      <c r="K42" s="101"/>
    </row>
    <row r="43" spans="1:26">
      <c r="I43" s="101"/>
      <c r="J43" s="102"/>
      <c r="K43" s="102"/>
    </row>
    <row r="44" spans="1:26">
      <c r="I44" s="101"/>
      <c r="J44" s="102"/>
      <c r="K44" s="102"/>
    </row>
    <row r="45" spans="1:26">
      <c r="I45" s="101"/>
      <c r="J45" s="102"/>
      <c r="K45" s="102"/>
    </row>
    <row r="46" spans="1:26">
      <c r="I46" s="101"/>
      <c r="J46" s="102"/>
      <c r="K46" s="102"/>
    </row>
    <row r="47" spans="1:26">
      <c r="I47" s="101"/>
      <c r="J47" s="396"/>
      <c r="K47" s="396"/>
    </row>
    <row r="48" spans="1:26">
      <c r="I48" s="101"/>
      <c r="J48" s="396"/>
      <c r="K48" s="396"/>
    </row>
    <row r="49" spans="9:11">
      <c r="I49" s="101"/>
      <c r="J49" s="101"/>
      <c r="K49" s="101"/>
    </row>
  </sheetData>
  <mergeCells count="39">
    <mergeCell ref="J47:J48"/>
    <mergeCell ref="K47:K48"/>
    <mergeCell ref="I5:J8"/>
    <mergeCell ref="I9:I10"/>
    <mergeCell ref="J9:J10"/>
    <mergeCell ref="Z29:Z31"/>
    <mergeCell ref="Z32:Z34"/>
    <mergeCell ref="Z21:Z24"/>
    <mergeCell ref="Z25:Z28"/>
    <mergeCell ref="Z9:Z10"/>
    <mergeCell ref="Z12:Z15"/>
    <mergeCell ref="Z16:Z17"/>
    <mergeCell ref="Z18:Z20"/>
    <mergeCell ref="L5:L10"/>
    <mergeCell ref="T8:T10"/>
    <mergeCell ref="U8:U10"/>
    <mergeCell ref="P8:P10"/>
    <mergeCell ref="Q8:Q10"/>
    <mergeCell ref="N5:W7"/>
    <mergeCell ref="R8:R10"/>
    <mergeCell ref="S8:S10"/>
    <mergeCell ref="W8:W10"/>
    <mergeCell ref="M5:M10"/>
    <mergeCell ref="B2:K2"/>
    <mergeCell ref="B3:K3"/>
    <mergeCell ref="L2:W2"/>
    <mergeCell ref="L3:W3"/>
    <mergeCell ref="B5:B10"/>
    <mergeCell ref="C5:C10"/>
    <mergeCell ref="D5:D10"/>
    <mergeCell ref="E5:H5"/>
    <mergeCell ref="E6:E10"/>
    <mergeCell ref="F6:F10"/>
    <mergeCell ref="V8:V10"/>
    <mergeCell ref="G6:G10"/>
    <mergeCell ref="H6:H10"/>
    <mergeCell ref="N8:N10"/>
    <mergeCell ref="O8:O10"/>
    <mergeCell ref="K5:K10"/>
  </mergeCells>
  <conditionalFormatting sqref="D13">
    <cfRule type="expression" dxfId="333" priority="94" stopIfTrue="1">
      <formula>OR(D13&lt;K13,D13&lt;I13+J13,D13&lt;D14+D15+D16,D13&lt;E13+G13)</formula>
    </cfRule>
  </conditionalFormatting>
  <conditionalFormatting sqref="D14">
    <cfRule type="expression" dxfId="332" priority="93" stopIfTrue="1">
      <formula>OR(D14&lt;K14,D14&lt;I14+J14,D14&lt;E14+G14)</formula>
    </cfRule>
  </conditionalFormatting>
  <conditionalFormatting sqref="D15">
    <cfRule type="expression" dxfId="331" priority="92" stopIfTrue="1">
      <formula>OR(D15&lt;K15,D15&lt;I15+J15,D15&lt;E15+G15)</formula>
    </cfRule>
  </conditionalFormatting>
  <conditionalFormatting sqref="D16">
    <cfRule type="expression" dxfId="330" priority="91" stopIfTrue="1">
      <formula>OR(D16&lt;K16,D16&lt;I16+J16,D16&lt;E16+G16)</formula>
    </cfRule>
  </conditionalFormatting>
  <conditionalFormatting sqref="D17">
    <cfRule type="expression" dxfId="329" priority="90" stopIfTrue="1">
      <formula>OR(D17&lt;K17,D17&lt;I17+J17,D17&lt;E17+G17)</formula>
    </cfRule>
  </conditionalFormatting>
  <conditionalFormatting sqref="D18">
    <cfRule type="expression" dxfId="328" priority="89" stopIfTrue="1">
      <formula>OR(D18&lt;K18,D18&lt;I18+J18,D18&lt;E18+G18)</formula>
    </cfRule>
  </conditionalFormatting>
  <conditionalFormatting sqref="D19">
    <cfRule type="expression" dxfId="327" priority="88" stopIfTrue="1">
      <formula>OR(D19&lt;K19,D19&lt;I19+J19,D19&lt;E19+G19)</formula>
    </cfRule>
  </conditionalFormatting>
  <conditionalFormatting sqref="D20">
    <cfRule type="expression" dxfId="326" priority="87" stopIfTrue="1">
      <formula>OR(D20&lt;K20,D20&lt;I20+J20,D20&lt;E20+G20)</formula>
    </cfRule>
  </conditionalFormatting>
  <conditionalFormatting sqref="D21">
    <cfRule type="expression" dxfId="325" priority="86" stopIfTrue="1">
      <formula>OR(D21&lt;K21,D21&lt;I21+J21,D21&lt;E21+G21)</formula>
    </cfRule>
  </conditionalFormatting>
  <conditionalFormatting sqref="D22">
    <cfRule type="expression" dxfId="324" priority="85" stopIfTrue="1">
      <formula>OR(D22&lt;K22,D22&lt;I22+J22,D22&lt;E22+G22)</formula>
    </cfRule>
  </conditionalFormatting>
  <conditionalFormatting sqref="D23">
    <cfRule type="expression" dxfId="323" priority="84" stopIfTrue="1">
      <formula>OR(D23&lt;K23,D23&lt;I23+J23,D23&lt;E23+G23)</formula>
    </cfRule>
  </conditionalFormatting>
  <conditionalFormatting sqref="D24">
    <cfRule type="expression" dxfId="322" priority="83" stopIfTrue="1">
      <formula>OR(D24&lt;K24,D24&lt;I24+J24,D24&lt;E24+G24)</formula>
    </cfRule>
  </conditionalFormatting>
  <conditionalFormatting sqref="D25">
    <cfRule type="expression" dxfId="321" priority="82" stopIfTrue="1">
      <formula>OR(D25&lt;K25,D25&lt;I25+J2,D25&lt;E25+G25)</formula>
    </cfRule>
  </conditionalFormatting>
  <conditionalFormatting sqref="D26">
    <cfRule type="expression" dxfId="320" priority="81" stopIfTrue="1">
      <formula>OR(D26&lt;K26,D26&lt;I26+J26,D26&lt;E26+G26)</formula>
    </cfRule>
  </conditionalFormatting>
  <conditionalFormatting sqref="D27">
    <cfRule type="expression" dxfId="319" priority="80" stopIfTrue="1">
      <formula>OR(D27&lt;K27,D27&lt;I27+J27,D27&lt;E27+G27)</formula>
    </cfRule>
  </conditionalFormatting>
  <conditionalFormatting sqref="D28">
    <cfRule type="expression" dxfId="318" priority="79" stopIfTrue="1">
      <formula>OR(D28&lt;K28,D28&lt;I28+J28,D28&lt;E28+G28)</formula>
    </cfRule>
  </conditionalFormatting>
  <conditionalFormatting sqref="D29">
    <cfRule type="expression" dxfId="317" priority="78" stopIfTrue="1">
      <formula>OR(D29&lt;K29,D29&lt;I29+J29,D29&lt;E29+G29)</formula>
    </cfRule>
  </conditionalFormatting>
  <conditionalFormatting sqref="D31">
    <cfRule type="expression" dxfId="316" priority="77" stopIfTrue="1">
      <formula>OR(D31&lt;K31,D31&lt;E31+G31)</formula>
    </cfRule>
  </conditionalFormatting>
  <conditionalFormatting sqref="D32">
    <cfRule type="expression" dxfId="315" priority="76" stopIfTrue="1">
      <formula>OR(D32&lt;K32,D32&lt;E32+G32)</formula>
    </cfRule>
  </conditionalFormatting>
  <conditionalFormatting sqref="D33">
    <cfRule type="expression" dxfId="314" priority="75" stopIfTrue="1">
      <formula>OR(D33&lt;K33,D33&lt;E33+G33)</formula>
    </cfRule>
  </conditionalFormatting>
  <conditionalFormatting sqref="E13">
    <cfRule type="expression" dxfId="313" priority="74" stopIfTrue="1">
      <formula>OR(E13&lt;F13,E13&lt;E14+E15+E16)</formula>
    </cfRule>
  </conditionalFormatting>
  <conditionalFormatting sqref="E14">
    <cfRule type="expression" dxfId="312" priority="73" stopIfTrue="1">
      <formula>E14&lt;F14</formula>
    </cfRule>
  </conditionalFormatting>
  <conditionalFormatting sqref="E15">
    <cfRule type="expression" dxfId="311" priority="72" stopIfTrue="1">
      <formula>E15&lt;F15</formula>
    </cfRule>
  </conditionalFormatting>
  <conditionalFormatting sqref="E16">
    <cfRule type="expression" dxfId="310" priority="71" stopIfTrue="1">
      <formula>E16&lt;F16</formula>
    </cfRule>
  </conditionalFormatting>
  <conditionalFormatting sqref="E18">
    <cfRule type="expression" dxfId="309" priority="70" stopIfTrue="1">
      <formula>E18&lt;F18</formula>
    </cfRule>
  </conditionalFormatting>
  <conditionalFormatting sqref="E19">
    <cfRule type="expression" dxfId="308" priority="69" stopIfTrue="1">
      <formula>E19&lt;F19</formula>
    </cfRule>
  </conditionalFormatting>
  <conditionalFormatting sqref="E20">
    <cfRule type="expression" dxfId="307" priority="68" stopIfTrue="1">
      <formula>E20&lt;F20</formula>
    </cfRule>
  </conditionalFormatting>
  <conditionalFormatting sqref="E21">
    <cfRule type="expression" dxfId="306" priority="67" stopIfTrue="1">
      <formula>E21&lt;F21</formula>
    </cfRule>
  </conditionalFormatting>
  <conditionalFormatting sqref="E22">
    <cfRule type="expression" dxfId="305" priority="66" stopIfTrue="1">
      <formula>E22&lt;F22</formula>
    </cfRule>
  </conditionalFormatting>
  <conditionalFormatting sqref="E23">
    <cfRule type="expression" dxfId="304" priority="65" stopIfTrue="1">
      <formula>E23&lt;F23</formula>
    </cfRule>
  </conditionalFormatting>
  <conditionalFormatting sqref="E24">
    <cfRule type="expression" dxfId="303" priority="64" stopIfTrue="1">
      <formula>E24&lt;F24</formula>
    </cfRule>
  </conditionalFormatting>
  <conditionalFormatting sqref="E25">
    <cfRule type="expression" dxfId="302" priority="63" stopIfTrue="1">
      <formula>E25&lt;F25</formula>
    </cfRule>
  </conditionalFormatting>
  <conditionalFormatting sqref="E26">
    <cfRule type="expression" dxfId="301" priority="62" stopIfTrue="1">
      <formula>E26&lt;F26</formula>
    </cfRule>
  </conditionalFormatting>
  <conditionalFormatting sqref="E27">
    <cfRule type="expression" dxfId="300" priority="61" stopIfTrue="1">
      <formula>E27&lt;F27</formula>
    </cfRule>
  </conditionalFormatting>
  <conditionalFormatting sqref="E28">
    <cfRule type="expression" dxfId="299" priority="60" stopIfTrue="1">
      <formula>E28&lt;F28</formula>
    </cfRule>
  </conditionalFormatting>
  <conditionalFormatting sqref="E29">
    <cfRule type="expression" dxfId="298" priority="59" stopIfTrue="1">
      <formula>E29&lt;F29</formula>
    </cfRule>
  </conditionalFormatting>
  <conditionalFormatting sqref="E31">
    <cfRule type="expression" dxfId="297" priority="58" stopIfTrue="1">
      <formula>E31&lt;F31</formula>
    </cfRule>
  </conditionalFormatting>
  <conditionalFormatting sqref="E32">
    <cfRule type="expression" dxfId="296" priority="57" stopIfTrue="1">
      <formula>E32&lt;F32</formula>
    </cfRule>
  </conditionalFormatting>
  <conditionalFormatting sqref="E33">
    <cfRule type="expression" dxfId="295" priority="56" stopIfTrue="1">
      <formula>E33&lt;F33</formula>
    </cfRule>
  </conditionalFormatting>
  <conditionalFormatting sqref="G14">
    <cfRule type="expression" dxfId="294" priority="55" stopIfTrue="1">
      <formula>G14&lt;H14</formula>
    </cfRule>
  </conditionalFormatting>
  <conditionalFormatting sqref="G15">
    <cfRule type="expression" dxfId="293" priority="54" stopIfTrue="1">
      <formula>G15&lt;H15</formula>
    </cfRule>
  </conditionalFormatting>
  <conditionalFormatting sqref="G16">
    <cfRule type="expression" dxfId="292" priority="53" stopIfTrue="1">
      <formula>G16&lt;H16</formula>
    </cfRule>
  </conditionalFormatting>
  <conditionalFormatting sqref="G18">
    <cfRule type="expression" dxfId="291" priority="52" stopIfTrue="1">
      <formula>G18&lt;H18</formula>
    </cfRule>
  </conditionalFormatting>
  <conditionalFormatting sqref="G19">
    <cfRule type="expression" dxfId="290" priority="51" stopIfTrue="1">
      <formula>G19&lt;H19</formula>
    </cfRule>
  </conditionalFormatting>
  <conditionalFormatting sqref="G20">
    <cfRule type="expression" dxfId="289" priority="50" stopIfTrue="1">
      <formula>G20&lt;H20</formula>
    </cfRule>
  </conditionalFormatting>
  <conditionalFormatting sqref="G21">
    <cfRule type="expression" dxfId="288" priority="49" stopIfTrue="1">
      <formula>G21&lt;H21</formula>
    </cfRule>
  </conditionalFormatting>
  <conditionalFormatting sqref="G22">
    <cfRule type="expression" dxfId="287" priority="48" stopIfTrue="1">
      <formula>G22&lt;H22</formula>
    </cfRule>
  </conditionalFormatting>
  <conditionalFormatting sqref="G23">
    <cfRule type="expression" dxfId="286" priority="47" stopIfTrue="1">
      <formula>G23&lt;H23</formula>
    </cfRule>
  </conditionalFormatting>
  <conditionalFormatting sqref="G24">
    <cfRule type="expression" dxfId="285" priority="46" stopIfTrue="1">
      <formula>G24&lt;H24</formula>
    </cfRule>
  </conditionalFormatting>
  <conditionalFormatting sqref="G25">
    <cfRule type="expression" dxfId="284" priority="45" stopIfTrue="1">
      <formula>G25&lt;H25</formula>
    </cfRule>
  </conditionalFormatting>
  <conditionalFormatting sqref="G26">
    <cfRule type="expression" dxfId="283" priority="44" stopIfTrue="1">
      <formula>G26&lt;H26</formula>
    </cfRule>
  </conditionalFormatting>
  <conditionalFormatting sqref="G27">
    <cfRule type="expression" dxfId="282" priority="43" stopIfTrue="1">
      <formula>G27&lt;H27</formula>
    </cfRule>
  </conditionalFormatting>
  <conditionalFormatting sqref="G28">
    <cfRule type="expression" dxfId="281" priority="42" stopIfTrue="1">
      <formula>G28&lt;H28</formula>
    </cfRule>
  </conditionalFormatting>
  <conditionalFormatting sqref="G29">
    <cfRule type="expression" dxfId="280" priority="41" stopIfTrue="1">
      <formula>G29&lt;H29</formula>
    </cfRule>
  </conditionalFormatting>
  <conditionalFormatting sqref="G31">
    <cfRule type="expression" dxfId="279" priority="40" stopIfTrue="1">
      <formula>G31&lt;H31</formula>
    </cfRule>
  </conditionalFormatting>
  <conditionalFormatting sqref="G32">
    <cfRule type="expression" dxfId="278" priority="39" stopIfTrue="1">
      <formula>G32&lt;H32</formula>
    </cfRule>
  </conditionalFormatting>
  <conditionalFormatting sqref="G33">
    <cfRule type="expression" dxfId="277" priority="38" stopIfTrue="1">
      <formula>G33&lt;H33</formula>
    </cfRule>
  </conditionalFormatting>
  <conditionalFormatting sqref="F13">
    <cfRule type="expression" dxfId="276" priority="37" stopIfTrue="1">
      <formula>F13&lt;F14+F15+F16</formula>
    </cfRule>
  </conditionalFormatting>
  <conditionalFormatting sqref="G13">
    <cfRule type="expression" dxfId="275" priority="36" stopIfTrue="1">
      <formula>OR(G13&lt;H13,G13&lt;G14+G15+G16)</formula>
    </cfRule>
  </conditionalFormatting>
  <conditionalFormatting sqref="H13:J13">
    <cfRule type="expression" dxfId="274" priority="35" stopIfTrue="1">
      <formula>H13&lt;H14+H15+H16</formula>
    </cfRule>
  </conditionalFormatting>
  <conditionalFormatting sqref="K13">
    <cfRule type="expression" dxfId="273" priority="34" stopIfTrue="1">
      <formula>K13&lt;K14+K15+K16</formula>
    </cfRule>
  </conditionalFormatting>
  <conditionalFormatting sqref="N13">
    <cfRule type="expression" dxfId="272" priority="33" stopIfTrue="1">
      <formula>N13&lt;N14+N15+N16</formula>
    </cfRule>
  </conditionalFormatting>
  <conditionalFormatting sqref="O13">
    <cfRule type="expression" dxfId="271" priority="32" stopIfTrue="1">
      <formula>O13&lt;O14+O15+O16</formula>
    </cfRule>
  </conditionalFormatting>
  <conditionalFormatting sqref="P13">
    <cfRule type="expression" dxfId="270" priority="31" stopIfTrue="1">
      <formula>P13&lt;P14+P15+P16</formula>
    </cfRule>
  </conditionalFormatting>
  <conditionalFormatting sqref="Q13">
    <cfRule type="expression" dxfId="269" priority="30" stopIfTrue="1">
      <formula>Q13&lt;Q14+Q15+Q16</formula>
    </cfRule>
  </conditionalFormatting>
  <conditionalFormatting sqref="R13">
    <cfRule type="expression" dxfId="268" priority="29" stopIfTrue="1">
      <formula>R13&lt;R14+R15+R16</formula>
    </cfRule>
  </conditionalFormatting>
  <conditionalFormatting sqref="S13">
    <cfRule type="expression" dxfId="267" priority="28" stopIfTrue="1">
      <formula>S13&lt;S14+S15+S16</formula>
    </cfRule>
  </conditionalFormatting>
  <conditionalFormatting sqref="T13">
    <cfRule type="expression" dxfId="266" priority="27" stopIfTrue="1">
      <formula>T13&lt;T14+T15+T16</formula>
    </cfRule>
  </conditionalFormatting>
  <conditionalFormatting sqref="U13">
    <cfRule type="expression" dxfId="265" priority="26" stopIfTrue="1">
      <formula>U13&lt;U14+U15+U16</formula>
    </cfRule>
  </conditionalFormatting>
  <conditionalFormatting sqref="V13">
    <cfRule type="expression" dxfId="264" priority="25" stopIfTrue="1">
      <formula>V13&lt;V14+V15+V16</formula>
    </cfRule>
  </conditionalFormatting>
  <conditionalFormatting sqref="W13">
    <cfRule type="expression" dxfId="263" priority="24" stopIfTrue="1">
      <formula>W13&lt;W14+W15+W16</formula>
    </cfRule>
  </conditionalFormatting>
  <conditionalFormatting sqref="E30">
    <cfRule type="expression" dxfId="262" priority="23" stopIfTrue="1">
      <formula>OR(E30&lt;F30,E30&lt;E31+E32)</formula>
    </cfRule>
  </conditionalFormatting>
  <conditionalFormatting sqref="D30">
    <cfRule type="expression" dxfId="261" priority="22" stopIfTrue="1">
      <formula>OR(D30&lt;K30,D30&lt;E30+G30,D30&lt;D31+D32)</formula>
    </cfRule>
  </conditionalFormatting>
  <conditionalFormatting sqref="F30">
    <cfRule type="expression" dxfId="260" priority="21" stopIfTrue="1">
      <formula>F30&lt;F31+F32</formula>
    </cfRule>
  </conditionalFormatting>
  <conditionalFormatting sqref="G30">
    <cfRule type="expression" dxfId="259" priority="20" stopIfTrue="1">
      <formula>OR(G30&lt;H30,G30&lt;G31+G32)</formula>
    </cfRule>
  </conditionalFormatting>
  <conditionalFormatting sqref="H30">
    <cfRule type="expression" dxfId="258" priority="19" stopIfTrue="1">
      <formula>H30&lt;H31+H32</formula>
    </cfRule>
  </conditionalFormatting>
  <conditionalFormatting sqref="K30">
    <cfRule type="expression" dxfId="257" priority="18" stopIfTrue="1">
      <formula>K30&lt;K31+K32</formula>
    </cfRule>
  </conditionalFormatting>
  <conditionalFormatting sqref="N30">
    <cfRule type="expression" dxfId="256" priority="17" stopIfTrue="1">
      <formula>N30&lt;N31+N32</formula>
    </cfRule>
  </conditionalFormatting>
  <conditionalFormatting sqref="O30">
    <cfRule type="expression" dxfId="255" priority="16" stopIfTrue="1">
      <formula>O30&lt;O31+O32</formula>
    </cfRule>
  </conditionalFormatting>
  <conditionalFormatting sqref="P30">
    <cfRule type="expression" dxfId="254" priority="15" stopIfTrue="1">
      <formula>P30&lt;P31+P32</formula>
    </cfRule>
  </conditionalFormatting>
  <conditionalFormatting sqref="Q30">
    <cfRule type="expression" dxfId="253" priority="14" stopIfTrue="1">
      <formula>Q30&lt;Q31+Q32</formula>
    </cfRule>
  </conditionalFormatting>
  <conditionalFormatting sqref="R30">
    <cfRule type="expression" dxfId="252" priority="13" stopIfTrue="1">
      <formula>R30&lt;R31+R32</formula>
    </cfRule>
  </conditionalFormatting>
  <conditionalFormatting sqref="S30">
    <cfRule type="expression" dxfId="251" priority="12" stopIfTrue="1">
      <formula>S30&lt;S31+S32</formula>
    </cfRule>
  </conditionalFormatting>
  <conditionalFormatting sqref="T30">
    <cfRule type="expression" dxfId="250" priority="11" stopIfTrue="1">
      <formula>T30&lt;T31+T32</formula>
    </cfRule>
  </conditionalFormatting>
  <conditionalFormatting sqref="U30">
    <cfRule type="expression" dxfId="249" priority="10" stopIfTrue="1">
      <formula>U30&lt;U31+U32</formula>
    </cfRule>
  </conditionalFormatting>
  <conditionalFormatting sqref="V30">
    <cfRule type="expression" dxfId="248" priority="9" stopIfTrue="1">
      <formula>V30&lt;V31+V32</formula>
    </cfRule>
  </conditionalFormatting>
  <conditionalFormatting sqref="W30">
    <cfRule type="expression" dxfId="247" priority="8" stopIfTrue="1">
      <formula>W30&lt;W31+W32</formula>
    </cfRule>
  </conditionalFormatting>
  <conditionalFormatting sqref="M30">
    <cfRule type="expression" dxfId="246" priority="7" stopIfTrue="1">
      <formula>M30&lt;M31+M32</formula>
    </cfRule>
  </conditionalFormatting>
  <conditionalFormatting sqref="D12">
    <cfRule type="expression" dxfId="245" priority="6" stopIfTrue="1">
      <formula>OR(D12&lt;K12,D12&lt;I12+J12,D12&lt;E12+G12)</formula>
    </cfRule>
  </conditionalFormatting>
  <conditionalFormatting sqref="E12">
    <cfRule type="expression" dxfId="244" priority="5" stopIfTrue="1">
      <formula>E12&lt;F12</formula>
    </cfRule>
  </conditionalFormatting>
  <conditionalFormatting sqref="E17">
    <cfRule type="expression" dxfId="243" priority="4" stopIfTrue="1">
      <formula>E17&lt;F17</formula>
    </cfRule>
  </conditionalFormatting>
  <conditionalFormatting sqref="G12">
    <cfRule type="expression" dxfId="242" priority="3" stopIfTrue="1">
      <formula>G12&lt;H12</formula>
    </cfRule>
  </conditionalFormatting>
  <conditionalFormatting sqref="G17">
    <cfRule type="expression" dxfId="241" priority="2" stopIfTrue="1">
      <formula>G17&lt;H17</formula>
    </cfRule>
  </conditionalFormatting>
  <conditionalFormatting sqref="H29:J29">
    <cfRule type="expression" dxfId="240" priority="1" stopIfTrue="1">
      <formula>H30&lt;H31+H32</formula>
    </cfRule>
  </conditionalFormatting>
  <pageMargins left="0.70866141732283472" right="0.70866141732283472" top="0.74803149606299213" bottom="0.74803149606299213" header="0.31496062992125984" footer="0.31496062992125984"/>
  <pageSetup paperSize="9" scale="51" orientation="landscape" cellComments="asDisplayed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31"/>
  <sheetViews>
    <sheetView workbookViewId="0">
      <pane xSplit="4" ySplit="7" topLeftCell="H10" activePane="bottomRight" state="frozen"/>
      <selection pane="topRight" activeCell="E1" sqref="E1"/>
      <selection pane="bottomLeft" activeCell="A8" sqref="A8"/>
      <selection pane="bottomRight" sqref="A1:Q29"/>
    </sheetView>
  </sheetViews>
  <sheetFormatPr defaultRowHeight="15"/>
  <cols>
    <col min="1" max="1" width="1.42578125" style="4" customWidth="1"/>
    <col min="2" max="2" width="31.85546875" style="4" customWidth="1"/>
    <col min="3" max="3" width="6.7109375" style="4" customWidth="1"/>
    <col min="4" max="4" width="12.140625" style="4" customWidth="1"/>
    <col min="5" max="10" width="9.7109375" style="4" customWidth="1"/>
    <col min="11" max="11" width="23.28515625" style="4" customWidth="1"/>
    <col min="12" max="17" width="9.85546875" style="4" customWidth="1"/>
    <col min="18" max="18" width="3.28515625" style="4" customWidth="1"/>
    <col min="19" max="19" width="5.7109375" style="4" customWidth="1"/>
    <col min="20" max="20" width="8.5703125" style="4" customWidth="1"/>
    <col min="21" max="16384" width="9.140625" style="4"/>
  </cols>
  <sheetData>
    <row r="1" spans="1:20" ht="9.75" customHeight="1"/>
    <row r="2" spans="1:20" ht="18.75" customHeight="1">
      <c r="A2" s="2"/>
      <c r="B2" s="303" t="s">
        <v>386</v>
      </c>
      <c r="C2" s="303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3"/>
      <c r="O2" s="303"/>
      <c r="P2" s="303"/>
      <c r="Q2" s="303"/>
    </row>
    <row r="3" spans="1:20" ht="15.75">
      <c r="A3" s="2"/>
      <c r="B3" s="375" t="s">
        <v>345</v>
      </c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</row>
    <row r="4" spans="1:20" ht="8.2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0" ht="27.75" customHeight="1">
      <c r="A5" s="79"/>
      <c r="B5" s="376" t="s">
        <v>76</v>
      </c>
      <c r="C5" s="398" t="s">
        <v>272</v>
      </c>
      <c r="D5" s="398" t="s">
        <v>385</v>
      </c>
      <c r="E5" s="304" t="s">
        <v>384</v>
      </c>
      <c r="F5" s="305"/>
      <c r="G5" s="305"/>
      <c r="H5" s="305"/>
      <c r="I5" s="305"/>
      <c r="J5" s="342"/>
      <c r="K5" s="398" t="s">
        <v>383</v>
      </c>
      <c r="L5" s="400" t="s">
        <v>382</v>
      </c>
      <c r="M5" s="401"/>
      <c r="N5" s="401"/>
      <c r="O5" s="401"/>
      <c r="P5" s="401"/>
      <c r="Q5" s="402"/>
    </row>
    <row r="6" spans="1:20" ht="52.5" customHeight="1">
      <c r="A6" s="79"/>
      <c r="B6" s="378"/>
      <c r="C6" s="399"/>
      <c r="D6" s="399"/>
      <c r="E6" s="133" t="s">
        <v>381</v>
      </c>
      <c r="F6" s="133" t="s">
        <v>380</v>
      </c>
      <c r="G6" s="133" t="s">
        <v>379</v>
      </c>
      <c r="H6" s="133" t="s">
        <v>378</v>
      </c>
      <c r="I6" s="133" t="s">
        <v>377</v>
      </c>
      <c r="J6" s="133" t="s">
        <v>376</v>
      </c>
      <c r="K6" s="399"/>
      <c r="L6" s="133" t="s">
        <v>381</v>
      </c>
      <c r="M6" s="133" t="s">
        <v>380</v>
      </c>
      <c r="N6" s="133" t="s">
        <v>379</v>
      </c>
      <c r="O6" s="133" t="s">
        <v>378</v>
      </c>
      <c r="P6" s="133" t="s">
        <v>377</v>
      </c>
      <c r="Q6" s="133" t="s">
        <v>376</v>
      </c>
      <c r="T6" s="132"/>
    </row>
    <row r="7" spans="1:20">
      <c r="A7" s="79"/>
      <c r="B7" s="124" t="s">
        <v>14</v>
      </c>
      <c r="C7" s="123" t="s">
        <v>15</v>
      </c>
      <c r="D7" s="123">
        <v>3</v>
      </c>
      <c r="E7" s="123">
        <v>4</v>
      </c>
      <c r="F7" s="123">
        <v>5</v>
      </c>
      <c r="G7" s="59">
        <v>6</v>
      </c>
      <c r="H7" s="59">
        <v>7</v>
      </c>
      <c r="I7" s="59">
        <v>8</v>
      </c>
      <c r="J7" s="59">
        <v>9</v>
      </c>
      <c r="K7" s="123">
        <v>10</v>
      </c>
      <c r="L7" s="59">
        <v>11</v>
      </c>
      <c r="M7" s="59">
        <v>12</v>
      </c>
      <c r="N7" s="59">
        <v>13</v>
      </c>
      <c r="O7" s="59">
        <v>14</v>
      </c>
      <c r="P7" s="59">
        <v>15</v>
      </c>
      <c r="Q7" s="59">
        <v>16</v>
      </c>
    </row>
    <row r="8" spans="1:20" ht="26.25" customHeight="1">
      <c r="A8" s="79"/>
      <c r="B8" s="131" t="s">
        <v>375</v>
      </c>
      <c r="C8" s="66" t="s">
        <v>374</v>
      </c>
      <c r="D8" s="128">
        <f t="shared" ref="D8:Q8" si="0">D9+D13+D26+D29</f>
        <v>10</v>
      </c>
      <c r="E8" s="128">
        <f t="shared" si="0"/>
        <v>0</v>
      </c>
      <c r="F8" s="128">
        <f t="shared" si="0"/>
        <v>2</v>
      </c>
      <c r="G8" s="128">
        <f t="shared" si="0"/>
        <v>2</v>
      </c>
      <c r="H8" s="128">
        <f t="shared" si="0"/>
        <v>1</v>
      </c>
      <c r="I8" s="128">
        <f t="shared" si="0"/>
        <v>3</v>
      </c>
      <c r="J8" s="128">
        <f t="shared" si="0"/>
        <v>2</v>
      </c>
      <c r="K8" s="128">
        <f t="shared" si="0"/>
        <v>6</v>
      </c>
      <c r="L8" s="128">
        <f t="shared" si="0"/>
        <v>0</v>
      </c>
      <c r="M8" s="128">
        <f t="shared" si="0"/>
        <v>4</v>
      </c>
      <c r="N8" s="128">
        <f t="shared" si="0"/>
        <v>1</v>
      </c>
      <c r="O8" s="128">
        <f t="shared" si="0"/>
        <v>0</v>
      </c>
      <c r="P8" s="128">
        <f t="shared" si="0"/>
        <v>1</v>
      </c>
      <c r="Q8" s="128">
        <f t="shared" si="0"/>
        <v>0</v>
      </c>
      <c r="S8" s="361"/>
      <c r="T8" s="360"/>
    </row>
    <row r="9" spans="1:20" ht="25.5">
      <c r="A9" s="79"/>
      <c r="B9" s="130" t="s">
        <v>373</v>
      </c>
      <c r="C9" s="66" t="s">
        <v>372</v>
      </c>
      <c r="D9" s="128">
        <f>E9+F9+G9+H9+I9+J9</f>
        <v>1</v>
      </c>
      <c r="E9" s="20"/>
      <c r="F9" s="20"/>
      <c r="G9" s="20">
        <v>1</v>
      </c>
      <c r="H9" s="20"/>
      <c r="I9" s="20"/>
      <c r="J9" s="20"/>
      <c r="K9" s="128">
        <f>L9+M9+N9+O9+P9+Q9</f>
        <v>1</v>
      </c>
      <c r="L9" s="20"/>
      <c r="M9" s="20">
        <v>1</v>
      </c>
      <c r="N9" s="20"/>
      <c r="O9" s="20"/>
      <c r="P9" s="20"/>
      <c r="Q9" s="20"/>
      <c r="S9" s="361"/>
      <c r="T9" s="360"/>
    </row>
    <row r="10" spans="1:20" ht="25.5">
      <c r="A10" s="79"/>
      <c r="B10" s="130" t="s">
        <v>371</v>
      </c>
      <c r="C10" s="66" t="s">
        <v>370</v>
      </c>
      <c r="D10" s="128">
        <f>E10+F10+G10+H10+I10+J10</f>
        <v>1</v>
      </c>
      <c r="E10" s="20"/>
      <c r="F10" s="20"/>
      <c r="G10" s="20">
        <v>1</v>
      </c>
      <c r="H10" s="20"/>
      <c r="I10" s="20"/>
      <c r="J10" s="20"/>
      <c r="K10" s="128">
        <f>L10+M10+N10+O10+P10+Q10</f>
        <v>1</v>
      </c>
      <c r="L10" s="20"/>
      <c r="M10" s="20">
        <v>1</v>
      </c>
      <c r="N10" s="20"/>
      <c r="O10" s="20"/>
      <c r="P10" s="20"/>
      <c r="Q10" s="20"/>
      <c r="S10" s="126"/>
      <c r="T10" s="125"/>
    </row>
    <row r="11" spans="1:20">
      <c r="A11" s="79"/>
      <c r="B11" s="80" t="s">
        <v>304</v>
      </c>
      <c r="C11" s="11" t="s">
        <v>369</v>
      </c>
      <c r="D11" s="128">
        <f>E11+F11+G11+H11+I11+J11</f>
        <v>0</v>
      </c>
      <c r="E11" s="20"/>
      <c r="F11" s="20"/>
      <c r="G11" s="20"/>
      <c r="H11" s="20"/>
      <c r="I11" s="20"/>
      <c r="J11" s="20"/>
      <c r="K11" s="128">
        <f>L11+M11+N11+O11+P11+Q11</f>
        <v>0</v>
      </c>
      <c r="L11" s="20"/>
      <c r="M11" s="20"/>
      <c r="N11" s="20"/>
      <c r="O11" s="20"/>
      <c r="P11" s="20"/>
      <c r="Q11" s="20"/>
      <c r="S11" s="126"/>
      <c r="T11" s="125"/>
    </row>
    <row r="12" spans="1:20">
      <c r="A12" s="79"/>
      <c r="B12" s="80" t="s">
        <v>302</v>
      </c>
      <c r="C12" s="11" t="s">
        <v>368</v>
      </c>
      <c r="D12" s="128">
        <f>E12+F12+G12+H12+I12+J12</f>
        <v>0</v>
      </c>
      <c r="E12" s="20"/>
      <c r="F12" s="20"/>
      <c r="G12" s="20"/>
      <c r="H12" s="20"/>
      <c r="I12" s="20"/>
      <c r="J12" s="20"/>
      <c r="K12" s="128">
        <f>L12+M12+N12+O12+P12+Q12</f>
        <v>0</v>
      </c>
      <c r="L12" s="20"/>
      <c r="M12" s="20"/>
      <c r="N12" s="20"/>
      <c r="O12" s="20"/>
      <c r="P12" s="20"/>
      <c r="Q12" s="20"/>
      <c r="S12" s="126"/>
      <c r="T12" s="125"/>
    </row>
    <row r="13" spans="1:20" ht="25.5">
      <c r="A13" s="79"/>
      <c r="B13" s="130" t="s">
        <v>367</v>
      </c>
      <c r="C13" s="66" t="s">
        <v>366</v>
      </c>
      <c r="D13" s="128">
        <v>4</v>
      </c>
      <c r="E13" s="128">
        <f t="shared" ref="E13:Q13" si="1">E14+E15+E16+E17+E18+E19+E20+E21+E22+E23+E24+E25</f>
        <v>0</v>
      </c>
      <c r="F13" s="128">
        <f t="shared" si="1"/>
        <v>2</v>
      </c>
      <c r="G13" s="128">
        <f t="shared" si="1"/>
        <v>1</v>
      </c>
      <c r="H13" s="128">
        <f t="shared" si="1"/>
        <v>0</v>
      </c>
      <c r="I13" s="128">
        <f t="shared" si="1"/>
        <v>1</v>
      </c>
      <c r="J13" s="128">
        <f t="shared" si="1"/>
        <v>0</v>
      </c>
      <c r="K13" s="128">
        <f t="shared" si="1"/>
        <v>4</v>
      </c>
      <c r="L13" s="128">
        <f t="shared" si="1"/>
        <v>0</v>
      </c>
      <c r="M13" s="128">
        <f t="shared" si="1"/>
        <v>3</v>
      </c>
      <c r="N13" s="128">
        <f t="shared" si="1"/>
        <v>0</v>
      </c>
      <c r="O13" s="128">
        <f t="shared" si="1"/>
        <v>0</v>
      </c>
      <c r="P13" s="128">
        <f t="shared" si="1"/>
        <v>1</v>
      </c>
      <c r="Q13" s="128">
        <f t="shared" si="1"/>
        <v>0</v>
      </c>
    </row>
    <row r="14" spans="1:20" ht="25.5">
      <c r="A14" s="79"/>
      <c r="B14" s="130" t="s">
        <v>246</v>
      </c>
      <c r="C14" s="66" t="s">
        <v>365</v>
      </c>
      <c r="D14" s="128">
        <v>4</v>
      </c>
      <c r="E14" s="20">
        <v>0</v>
      </c>
      <c r="F14" s="20">
        <v>2</v>
      </c>
      <c r="G14" s="20">
        <v>1</v>
      </c>
      <c r="H14" s="20"/>
      <c r="I14" s="20">
        <v>1</v>
      </c>
      <c r="J14" s="20"/>
      <c r="K14" s="128">
        <f t="shared" ref="K14:K29" si="2">L14+M14+N14+O14+P14+Q14</f>
        <v>4</v>
      </c>
      <c r="L14" s="20">
        <v>0</v>
      </c>
      <c r="M14" s="20">
        <v>3</v>
      </c>
      <c r="N14" s="20"/>
      <c r="O14" s="20"/>
      <c r="P14" s="20">
        <v>1</v>
      </c>
      <c r="Q14" s="20"/>
    </row>
    <row r="15" spans="1:20">
      <c r="A15" s="79"/>
      <c r="B15" s="80" t="s">
        <v>244</v>
      </c>
      <c r="C15" s="11" t="s">
        <v>364</v>
      </c>
      <c r="D15" s="128">
        <f t="shared" ref="D15:D29" si="3">E15+F15+G15+H15+I15+J15</f>
        <v>0</v>
      </c>
      <c r="E15" s="20"/>
      <c r="F15" s="20"/>
      <c r="G15" s="20"/>
      <c r="H15" s="20"/>
      <c r="I15" s="20"/>
      <c r="J15" s="20"/>
      <c r="K15" s="128">
        <f t="shared" si="2"/>
        <v>0</v>
      </c>
      <c r="L15" s="20"/>
      <c r="M15" s="20"/>
      <c r="N15" s="20"/>
      <c r="O15" s="20"/>
      <c r="P15" s="20"/>
      <c r="Q15" s="20"/>
    </row>
    <row r="16" spans="1:20">
      <c r="A16" s="79"/>
      <c r="B16" s="80" t="s">
        <v>242</v>
      </c>
      <c r="C16" s="11" t="s">
        <v>363</v>
      </c>
      <c r="D16" s="128">
        <f t="shared" si="3"/>
        <v>0</v>
      </c>
      <c r="E16" s="20"/>
      <c r="F16" s="20"/>
      <c r="G16" s="20"/>
      <c r="H16" s="20"/>
      <c r="I16" s="20"/>
      <c r="J16" s="20"/>
      <c r="K16" s="128">
        <f t="shared" si="2"/>
        <v>0</v>
      </c>
      <c r="L16" s="20"/>
      <c r="M16" s="20"/>
      <c r="N16" s="20"/>
      <c r="O16" s="20"/>
      <c r="P16" s="20"/>
      <c r="Q16" s="20"/>
    </row>
    <row r="17" spans="1:17" ht="15.75" customHeight="1">
      <c r="A17" s="79"/>
      <c r="B17" s="130" t="s">
        <v>240</v>
      </c>
      <c r="C17" s="66" t="s">
        <v>362</v>
      </c>
      <c r="D17" s="128">
        <f t="shared" si="3"/>
        <v>0</v>
      </c>
      <c r="E17" s="20"/>
      <c r="F17" s="20"/>
      <c r="G17" s="20"/>
      <c r="H17" s="20"/>
      <c r="I17" s="20"/>
      <c r="J17" s="20"/>
      <c r="K17" s="128">
        <f t="shared" si="2"/>
        <v>0</v>
      </c>
      <c r="L17" s="20"/>
      <c r="M17" s="20"/>
      <c r="N17" s="20"/>
      <c r="O17" s="20"/>
      <c r="P17" s="20"/>
      <c r="Q17" s="20"/>
    </row>
    <row r="18" spans="1:17">
      <c r="A18" s="79"/>
      <c r="B18" s="80" t="s">
        <v>238</v>
      </c>
      <c r="C18" s="11" t="s">
        <v>361</v>
      </c>
      <c r="D18" s="128">
        <f t="shared" si="3"/>
        <v>0</v>
      </c>
      <c r="E18" s="20"/>
      <c r="F18" s="20"/>
      <c r="G18" s="20"/>
      <c r="H18" s="20"/>
      <c r="I18" s="20"/>
      <c r="J18" s="20"/>
      <c r="K18" s="128">
        <f t="shared" si="2"/>
        <v>0</v>
      </c>
      <c r="L18" s="20"/>
      <c r="M18" s="20"/>
      <c r="N18" s="20"/>
      <c r="O18" s="20"/>
      <c r="P18" s="20"/>
      <c r="Q18" s="20"/>
    </row>
    <row r="19" spans="1:17">
      <c r="A19" s="79"/>
      <c r="B19" s="80" t="s">
        <v>236</v>
      </c>
      <c r="C19" s="11" t="s">
        <v>360</v>
      </c>
      <c r="D19" s="128">
        <f t="shared" si="3"/>
        <v>0</v>
      </c>
      <c r="E19" s="20"/>
      <c r="F19" s="20"/>
      <c r="G19" s="20"/>
      <c r="H19" s="20"/>
      <c r="I19" s="20"/>
      <c r="J19" s="20"/>
      <c r="K19" s="128">
        <f t="shared" si="2"/>
        <v>0</v>
      </c>
      <c r="L19" s="20"/>
      <c r="M19" s="20"/>
      <c r="N19" s="20"/>
      <c r="O19" s="20"/>
      <c r="P19" s="20"/>
      <c r="Q19" s="20"/>
    </row>
    <row r="20" spans="1:17">
      <c r="A20" s="79"/>
      <c r="B20" s="80" t="s">
        <v>234</v>
      </c>
      <c r="C20" s="11" t="s">
        <v>359</v>
      </c>
      <c r="D20" s="128">
        <f t="shared" si="3"/>
        <v>0</v>
      </c>
      <c r="E20" s="20"/>
      <c r="F20" s="20"/>
      <c r="G20" s="20"/>
      <c r="H20" s="20"/>
      <c r="I20" s="20"/>
      <c r="J20" s="20"/>
      <c r="K20" s="128">
        <f t="shared" si="2"/>
        <v>0</v>
      </c>
      <c r="L20" s="20"/>
      <c r="M20" s="20"/>
      <c r="N20" s="20"/>
      <c r="O20" s="20"/>
      <c r="P20" s="20"/>
      <c r="Q20" s="20"/>
    </row>
    <row r="21" spans="1:17">
      <c r="A21" s="79"/>
      <c r="B21" s="80" t="s">
        <v>232</v>
      </c>
      <c r="C21" s="11" t="s">
        <v>358</v>
      </c>
      <c r="D21" s="128">
        <f t="shared" si="3"/>
        <v>0</v>
      </c>
      <c r="E21" s="20"/>
      <c r="F21" s="20"/>
      <c r="G21" s="20"/>
      <c r="H21" s="20"/>
      <c r="I21" s="20"/>
      <c r="J21" s="20"/>
      <c r="K21" s="128">
        <f t="shared" si="2"/>
        <v>0</v>
      </c>
      <c r="L21" s="20"/>
      <c r="M21" s="20"/>
      <c r="N21" s="20"/>
      <c r="O21" s="20"/>
      <c r="P21" s="20"/>
      <c r="Q21" s="20"/>
    </row>
    <row r="22" spans="1:17">
      <c r="A22" s="79"/>
      <c r="B22" s="80" t="s">
        <v>230</v>
      </c>
      <c r="C22" s="11" t="s">
        <v>357</v>
      </c>
      <c r="D22" s="128">
        <f t="shared" si="3"/>
        <v>0</v>
      </c>
      <c r="E22" s="20"/>
      <c r="F22" s="20"/>
      <c r="G22" s="20"/>
      <c r="H22" s="20"/>
      <c r="I22" s="20"/>
      <c r="J22" s="20"/>
      <c r="K22" s="128">
        <f t="shared" si="2"/>
        <v>0</v>
      </c>
      <c r="L22" s="20"/>
      <c r="M22" s="20"/>
      <c r="N22" s="20"/>
      <c r="O22" s="20"/>
      <c r="P22" s="20"/>
      <c r="Q22" s="20"/>
    </row>
    <row r="23" spans="1:17">
      <c r="A23" s="79"/>
      <c r="B23" s="80" t="s">
        <v>228</v>
      </c>
      <c r="C23" s="11" t="s">
        <v>356</v>
      </c>
      <c r="D23" s="128">
        <f t="shared" si="3"/>
        <v>0</v>
      </c>
      <c r="E23" s="20"/>
      <c r="F23" s="20"/>
      <c r="G23" s="20"/>
      <c r="H23" s="20"/>
      <c r="I23" s="20"/>
      <c r="J23" s="20"/>
      <c r="K23" s="128">
        <f t="shared" si="2"/>
        <v>0</v>
      </c>
      <c r="L23" s="20"/>
      <c r="M23" s="20"/>
      <c r="N23" s="20"/>
      <c r="O23" s="20"/>
      <c r="P23" s="20"/>
      <c r="Q23" s="20"/>
    </row>
    <row r="24" spans="1:17" ht="17.25" customHeight="1">
      <c r="A24" s="79"/>
      <c r="B24" s="130" t="s">
        <v>226</v>
      </c>
      <c r="C24" s="66" t="s">
        <v>355</v>
      </c>
      <c r="D24" s="128">
        <f t="shared" si="3"/>
        <v>0</v>
      </c>
      <c r="E24" s="20"/>
      <c r="F24" s="20"/>
      <c r="G24" s="20"/>
      <c r="H24" s="20"/>
      <c r="I24" s="20"/>
      <c r="J24" s="20"/>
      <c r="K24" s="128">
        <f t="shared" si="2"/>
        <v>0</v>
      </c>
      <c r="L24" s="20"/>
      <c r="M24" s="20"/>
      <c r="N24" s="20"/>
      <c r="O24" s="20"/>
      <c r="P24" s="20"/>
      <c r="Q24" s="20"/>
    </row>
    <row r="25" spans="1:17">
      <c r="A25" s="79"/>
      <c r="B25" s="130" t="s">
        <v>224</v>
      </c>
      <c r="C25" s="66" t="s">
        <v>354</v>
      </c>
      <c r="D25" s="128">
        <f t="shared" si="3"/>
        <v>0</v>
      </c>
      <c r="E25" s="20"/>
      <c r="F25" s="20"/>
      <c r="G25" s="20"/>
      <c r="H25" s="20"/>
      <c r="I25" s="20"/>
      <c r="J25" s="20"/>
      <c r="K25" s="128">
        <f t="shared" si="2"/>
        <v>0</v>
      </c>
      <c r="L25" s="20"/>
      <c r="M25" s="20"/>
      <c r="N25" s="20"/>
      <c r="O25" s="20"/>
      <c r="P25" s="20"/>
      <c r="Q25" s="20"/>
    </row>
    <row r="26" spans="1:17" ht="25.5">
      <c r="A26" s="79"/>
      <c r="B26" s="130" t="s">
        <v>286</v>
      </c>
      <c r="C26" s="66" t="s">
        <v>353</v>
      </c>
      <c r="D26" s="128">
        <f t="shared" si="3"/>
        <v>2</v>
      </c>
      <c r="E26" s="20"/>
      <c r="F26" s="20"/>
      <c r="G26" s="20"/>
      <c r="H26" s="20"/>
      <c r="I26" s="20">
        <v>1</v>
      </c>
      <c r="J26" s="20">
        <v>1</v>
      </c>
      <c r="K26" s="128">
        <f t="shared" si="2"/>
        <v>1</v>
      </c>
      <c r="L26" s="20"/>
      <c r="M26" s="20"/>
      <c r="N26" s="20">
        <v>1</v>
      </c>
      <c r="O26" s="20"/>
      <c r="P26" s="20"/>
      <c r="Q26" s="20"/>
    </row>
    <row r="27" spans="1:17" ht="25.5">
      <c r="A27" s="79"/>
      <c r="B27" s="130" t="s">
        <v>352</v>
      </c>
      <c r="C27" s="66" t="s">
        <v>351</v>
      </c>
      <c r="D27" s="128">
        <f t="shared" si="3"/>
        <v>2</v>
      </c>
      <c r="E27" s="20"/>
      <c r="F27" s="20"/>
      <c r="G27" s="20"/>
      <c r="H27" s="20"/>
      <c r="I27" s="20">
        <v>1</v>
      </c>
      <c r="J27" s="20">
        <v>1</v>
      </c>
      <c r="K27" s="128">
        <f t="shared" si="2"/>
        <v>1</v>
      </c>
      <c r="L27" s="20"/>
      <c r="M27" s="20"/>
      <c r="N27" s="20">
        <v>1</v>
      </c>
      <c r="O27" s="20"/>
      <c r="P27" s="20"/>
      <c r="Q27" s="20"/>
    </row>
    <row r="28" spans="1:17">
      <c r="A28" s="79"/>
      <c r="B28" s="80" t="s">
        <v>350</v>
      </c>
      <c r="C28" s="11" t="s">
        <v>349</v>
      </c>
      <c r="D28" s="128">
        <f t="shared" si="3"/>
        <v>0</v>
      </c>
      <c r="E28" s="20"/>
      <c r="F28" s="20"/>
      <c r="G28" s="20"/>
      <c r="H28" s="20"/>
      <c r="I28" s="20"/>
      <c r="J28" s="20"/>
      <c r="K28" s="128">
        <f t="shared" si="2"/>
        <v>0</v>
      </c>
      <c r="L28" s="20"/>
      <c r="M28" s="20"/>
      <c r="N28" s="20"/>
      <c r="O28" s="20"/>
      <c r="P28" s="20"/>
      <c r="Q28" s="20"/>
    </row>
    <row r="29" spans="1:17" ht="15.75" customHeight="1">
      <c r="A29" s="79"/>
      <c r="B29" s="129" t="s">
        <v>216</v>
      </c>
      <c r="C29" s="11" t="s">
        <v>348</v>
      </c>
      <c r="D29" s="128">
        <f t="shared" si="3"/>
        <v>3</v>
      </c>
      <c r="E29" s="20"/>
      <c r="F29" s="20"/>
      <c r="G29" s="20"/>
      <c r="H29" s="20">
        <v>1</v>
      </c>
      <c r="I29" s="20">
        <v>1</v>
      </c>
      <c r="J29" s="20">
        <v>1</v>
      </c>
      <c r="K29" s="128">
        <f t="shared" si="2"/>
        <v>0</v>
      </c>
      <c r="L29" s="20"/>
      <c r="M29" s="20"/>
      <c r="N29" s="20"/>
      <c r="O29" s="20"/>
      <c r="P29" s="20"/>
      <c r="Q29" s="20"/>
    </row>
    <row r="31" spans="1:17">
      <c r="B31" s="127"/>
    </row>
  </sheetData>
  <mergeCells count="10">
    <mergeCell ref="T8:T9"/>
    <mergeCell ref="B2:Q2"/>
    <mergeCell ref="B3:Q3"/>
    <mergeCell ref="K5:K6"/>
    <mergeCell ref="L5:Q5"/>
    <mergeCell ref="B5:B6"/>
    <mergeCell ref="E5:J5"/>
    <mergeCell ref="D5:D6"/>
    <mergeCell ref="C5:C6"/>
    <mergeCell ref="S8:S9"/>
  </mergeCells>
  <conditionalFormatting sqref="K9">
    <cfRule type="expression" dxfId="239" priority="48" stopIfTrue="1">
      <formula>K9&lt;K10+K11+K12</formula>
    </cfRule>
  </conditionalFormatting>
  <conditionalFormatting sqref="E9">
    <cfRule type="expression" dxfId="238" priority="47" stopIfTrue="1">
      <formula>E9&lt;E10+E11+E12</formula>
    </cfRule>
  </conditionalFormatting>
  <conditionalFormatting sqref="F9">
    <cfRule type="expression" dxfId="237" priority="46" stopIfTrue="1">
      <formula>F9&lt;F10+F11+F12</formula>
    </cfRule>
  </conditionalFormatting>
  <conditionalFormatting sqref="G9">
    <cfRule type="expression" dxfId="236" priority="45" stopIfTrue="1">
      <formula>G9&lt;G10+G11+G12</formula>
    </cfRule>
  </conditionalFormatting>
  <conditionalFormatting sqref="H9">
    <cfRule type="expression" dxfId="235" priority="44" stopIfTrue="1">
      <formula>H9&lt;H10+H11+H12</formula>
    </cfRule>
  </conditionalFormatting>
  <conditionalFormatting sqref="I9">
    <cfRule type="expression" dxfId="234" priority="43" stopIfTrue="1">
      <formula>I9&lt;I10+I11+I12</formula>
    </cfRule>
  </conditionalFormatting>
  <conditionalFormatting sqref="J9">
    <cfRule type="expression" dxfId="233" priority="42" stopIfTrue="1">
      <formula>J9&lt;J10+J11+J12</formula>
    </cfRule>
  </conditionalFormatting>
  <conditionalFormatting sqref="L9">
    <cfRule type="expression" dxfId="232" priority="41" stopIfTrue="1">
      <formula>L9&lt;L10+L11+L12</formula>
    </cfRule>
  </conditionalFormatting>
  <conditionalFormatting sqref="M9">
    <cfRule type="expression" dxfId="231" priority="40" stopIfTrue="1">
      <formula>M9&lt;M10+M11+M12</formula>
    </cfRule>
  </conditionalFormatting>
  <conditionalFormatting sqref="N9">
    <cfRule type="expression" dxfId="230" priority="39" stopIfTrue="1">
      <formula>N9&lt;N10+N11+N12</formula>
    </cfRule>
  </conditionalFormatting>
  <conditionalFormatting sqref="O9">
    <cfRule type="expression" dxfId="229" priority="38" stopIfTrue="1">
      <formula>O9&lt;O10+O11+O12</formula>
    </cfRule>
  </conditionalFormatting>
  <conditionalFormatting sqref="P9">
    <cfRule type="expression" dxfId="228" priority="37" stopIfTrue="1">
      <formula>P9&lt;P10+P11+P12</formula>
    </cfRule>
  </conditionalFormatting>
  <conditionalFormatting sqref="Q9">
    <cfRule type="expression" dxfId="227" priority="36" stopIfTrue="1">
      <formula>R9&lt;R10+R11+R12</formula>
    </cfRule>
  </conditionalFormatting>
  <conditionalFormatting sqref="E26">
    <cfRule type="expression" dxfId="226" priority="35" stopIfTrue="1">
      <formula>E26&lt;E27+E28</formula>
    </cfRule>
  </conditionalFormatting>
  <conditionalFormatting sqref="K26">
    <cfRule type="expression" dxfId="225" priority="34" stopIfTrue="1">
      <formula>K26&lt;K27+K28</formula>
    </cfRule>
  </conditionalFormatting>
  <conditionalFormatting sqref="F26">
    <cfRule type="expression" dxfId="224" priority="33" stopIfTrue="1">
      <formula>F26&lt;F27+F28</formula>
    </cfRule>
  </conditionalFormatting>
  <conditionalFormatting sqref="G26">
    <cfRule type="expression" dxfId="223" priority="32" stopIfTrue="1">
      <formula>G26&lt;G27+G28</formula>
    </cfRule>
  </conditionalFormatting>
  <conditionalFormatting sqref="H26">
    <cfRule type="expression" dxfId="222" priority="31" stopIfTrue="1">
      <formula>H26&lt;H27+H28</formula>
    </cfRule>
  </conditionalFormatting>
  <conditionalFormatting sqref="I26">
    <cfRule type="expression" dxfId="221" priority="30" stopIfTrue="1">
      <formula>I26&lt;I27+I28</formula>
    </cfRule>
  </conditionalFormatting>
  <conditionalFormatting sqref="J26">
    <cfRule type="expression" dxfId="220" priority="29" stopIfTrue="1">
      <formula>J26&lt;J27+J28</formula>
    </cfRule>
  </conditionalFormatting>
  <conditionalFormatting sqref="L26">
    <cfRule type="expression" dxfId="219" priority="28" stopIfTrue="1">
      <formula>L26&lt;L27+L28</formula>
    </cfRule>
  </conditionalFormatting>
  <conditionalFormatting sqref="M26">
    <cfRule type="expression" dxfId="218" priority="27" stopIfTrue="1">
      <formula>M26&lt;M27+M28</formula>
    </cfRule>
  </conditionalFormatting>
  <conditionalFormatting sqref="N26">
    <cfRule type="expression" dxfId="217" priority="26" stopIfTrue="1">
      <formula>N26&lt;N27+N28</formula>
    </cfRule>
  </conditionalFormatting>
  <conditionalFormatting sqref="O26">
    <cfRule type="expression" dxfId="216" priority="25" stopIfTrue="1">
      <formula>O26&lt;O27+O28</formula>
    </cfRule>
  </conditionalFormatting>
  <conditionalFormatting sqref="P26">
    <cfRule type="expression" dxfId="215" priority="24" stopIfTrue="1">
      <formula>P26&lt;P27+P28</formula>
    </cfRule>
  </conditionalFormatting>
  <conditionalFormatting sqref="Q26">
    <cfRule type="expression" dxfId="214" priority="23" stopIfTrue="1">
      <formula>Q26&lt;Q27+Q28</formula>
    </cfRule>
  </conditionalFormatting>
  <conditionalFormatting sqref="D8">
    <cfRule type="expression" dxfId="213" priority="22" stopIfTrue="1">
      <formula>D8&lt;K8</formula>
    </cfRule>
  </conditionalFormatting>
  <conditionalFormatting sqref="D9">
    <cfRule type="expression" dxfId="212" priority="21" stopIfTrue="1">
      <formula>OR(D9&lt;K9,D9&lt;D10+D11+D12)</formula>
    </cfRule>
  </conditionalFormatting>
  <conditionalFormatting sqref="D10">
    <cfRule type="expression" dxfId="211" priority="20" stopIfTrue="1">
      <formula>D10&lt;K10</formula>
    </cfRule>
  </conditionalFormatting>
  <conditionalFormatting sqref="D11">
    <cfRule type="expression" dxfId="210" priority="19" stopIfTrue="1">
      <formula>D11&lt;K11</formula>
    </cfRule>
  </conditionalFormatting>
  <conditionalFormatting sqref="D12">
    <cfRule type="expression" dxfId="209" priority="18" stopIfTrue="1">
      <formula>D12&lt;K12</formula>
    </cfRule>
  </conditionalFormatting>
  <conditionalFormatting sqref="D13">
    <cfRule type="expression" dxfId="208" priority="17" stopIfTrue="1">
      <formula>D13&lt;&gt;K13</formula>
    </cfRule>
  </conditionalFormatting>
  <conditionalFormatting sqref="D14">
    <cfRule type="expression" dxfId="207" priority="16" stopIfTrue="1">
      <formula>D14&lt;&gt;K14</formula>
    </cfRule>
  </conditionalFormatting>
  <conditionalFormatting sqref="D15">
    <cfRule type="expression" dxfId="206" priority="15" stopIfTrue="1">
      <formula>D15&lt;&gt;K15</formula>
    </cfRule>
  </conditionalFormatting>
  <conditionalFormatting sqref="D16">
    <cfRule type="expression" dxfId="205" priority="14" stopIfTrue="1">
      <formula>D16&lt;&gt;K16</formula>
    </cfRule>
  </conditionalFormatting>
  <conditionalFormatting sqref="D17">
    <cfRule type="expression" dxfId="204" priority="13" stopIfTrue="1">
      <formula>D17&lt;&gt;K17</formula>
    </cfRule>
  </conditionalFormatting>
  <conditionalFormatting sqref="D18">
    <cfRule type="expression" dxfId="203" priority="12" stopIfTrue="1">
      <formula>D18&lt;&gt;K18</formula>
    </cfRule>
  </conditionalFormatting>
  <conditionalFormatting sqref="D19">
    <cfRule type="expression" dxfId="202" priority="11" stopIfTrue="1">
      <formula>D19&lt;&gt;K19</formula>
    </cfRule>
  </conditionalFormatting>
  <conditionalFormatting sqref="D20">
    <cfRule type="expression" dxfId="201" priority="10" stopIfTrue="1">
      <formula>D20&lt;&gt;K20</formula>
    </cfRule>
  </conditionalFormatting>
  <conditionalFormatting sqref="D21">
    <cfRule type="expression" dxfId="200" priority="9" stopIfTrue="1">
      <formula>D21&lt;&gt;K21</formula>
    </cfRule>
  </conditionalFormatting>
  <conditionalFormatting sqref="D22">
    <cfRule type="expression" dxfId="199" priority="8" stopIfTrue="1">
      <formula>D22&lt;&gt;K22</formula>
    </cfRule>
  </conditionalFormatting>
  <conditionalFormatting sqref="D23">
    <cfRule type="expression" dxfId="198" priority="7" stopIfTrue="1">
      <formula>D23&lt;&gt;K23</formula>
    </cfRule>
  </conditionalFormatting>
  <conditionalFormatting sqref="D24">
    <cfRule type="expression" dxfId="197" priority="6" stopIfTrue="1">
      <formula>D24&lt;&gt;K24</formula>
    </cfRule>
  </conditionalFormatting>
  <conditionalFormatting sqref="D25">
    <cfRule type="expression" dxfId="196" priority="5" stopIfTrue="1">
      <formula>D25&lt;&gt;K25</formula>
    </cfRule>
  </conditionalFormatting>
  <conditionalFormatting sqref="D26">
    <cfRule type="expression" dxfId="195" priority="4" stopIfTrue="1">
      <formula>OR(D26&lt;K26,D26&lt;D27+D28)</formula>
    </cfRule>
  </conditionalFormatting>
  <conditionalFormatting sqref="D29">
    <cfRule type="expression" dxfId="194" priority="3" stopIfTrue="1">
      <formula>D29&lt;K29</formula>
    </cfRule>
  </conditionalFormatting>
  <conditionalFormatting sqref="D28">
    <cfRule type="expression" dxfId="193" priority="2" stopIfTrue="1">
      <formula>D28&lt;K28</formula>
    </cfRule>
  </conditionalFormatting>
  <conditionalFormatting sqref="D27">
    <cfRule type="expression" dxfId="192" priority="1" stopIfTrue="1">
      <formula>D27&lt;K27</formula>
    </cfRule>
  </conditionalFormatting>
  <pageMargins left="0.70866141732283472" right="0.70866141732283472" top="0.74803149606299213" bottom="0.74803149606299213" header="0.31496062992125984" footer="0.31496062992125984"/>
  <pageSetup paperSize="9" scale="67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19</vt:i4>
      </vt:variant>
    </vt:vector>
  </HeadingPairs>
  <TitlesOfParts>
    <vt:vector size="39" baseType="lpstr">
      <vt:lpstr>Раздел  1. Сведения об организа</vt:lpstr>
      <vt:lpstr>Раздел  2. Режим работы групп и</vt:lpstr>
      <vt:lpstr>Раздел  3. Язык обучения и восп</vt:lpstr>
      <vt:lpstr>Раздел  4. Распределение групп </vt:lpstr>
      <vt:lpstr>Раздел  5. Распределение мест в</vt:lpstr>
      <vt:lpstr>Раздел  7. Распределение воспит</vt:lpstr>
      <vt:lpstr>Раздел  8. Движение работников</vt:lpstr>
      <vt:lpstr>Раздел  9 и 10. Распределение п</vt:lpstr>
      <vt:lpstr>Раздел 11. Распределение персон</vt:lpstr>
      <vt:lpstr>Раздел 12. Численность внешних </vt:lpstr>
      <vt:lpstr>Раздел 13. Характеристика здани</vt:lpstr>
      <vt:lpstr>Раздел 14. Характеристика матер</vt:lpstr>
      <vt:lpstr>Раздел 15. Сведения о помещения</vt:lpstr>
      <vt:lpstr>Раздел 16. Наличие и использова</vt:lpstr>
      <vt:lpstr>Раздел 17. Техническое оснащени</vt:lpstr>
      <vt:lpstr>Раздел 18. Электронные ресурсы </vt:lpstr>
      <vt:lpstr>Раздел 19. Распределение объема</vt:lpstr>
      <vt:lpstr>Раздел 21. Сведения о численнос</vt:lpstr>
      <vt:lpstr>Раздел 22. Расходы на внедрение</vt:lpstr>
      <vt:lpstr>Шапка Сведения о деятельности д</vt:lpstr>
      <vt:lpstr>'Раздел  1. Сведения об организа'!Область_печати</vt:lpstr>
      <vt:lpstr>'Раздел  2. Режим работы групп и'!Область_печати</vt:lpstr>
      <vt:lpstr>'Раздел  3. Язык обучения и восп'!Область_печати</vt:lpstr>
      <vt:lpstr>'Раздел  4. Распределение групп '!Область_печати</vt:lpstr>
      <vt:lpstr>'Раздел  5. Распределение мест в'!Область_печати</vt:lpstr>
      <vt:lpstr>'Раздел  7. Распределение воспит'!Область_печати</vt:lpstr>
      <vt:lpstr>'Раздел  8. Движение работников'!Область_печати</vt:lpstr>
      <vt:lpstr>'Раздел  9 и 10. Распределение п'!Область_печати</vt:lpstr>
      <vt:lpstr>'Раздел 11. Распределение персон'!Область_печати</vt:lpstr>
      <vt:lpstr>'Раздел 12. Численность внешних '!Область_печати</vt:lpstr>
      <vt:lpstr>'Раздел 13. Характеристика здани'!Область_печати</vt:lpstr>
      <vt:lpstr>'Раздел 14. Характеристика матер'!Область_печати</vt:lpstr>
      <vt:lpstr>'Раздел 15. Сведения о помещения'!Область_печати</vt:lpstr>
      <vt:lpstr>'Раздел 16. Наличие и использова'!Область_печати</vt:lpstr>
      <vt:lpstr>'Раздел 17. Техническое оснащени'!Область_печати</vt:lpstr>
      <vt:lpstr>'Раздел 18. Электронные ресурсы '!Область_печати</vt:lpstr>
      <vt:lpstr>'Раздел 19. Распределение объема'!Область_печати</vt:lpstr>
      <vt:lpstr>'Раздел 21. Сведения о численнос'!Область_печати</vt:lpstr>
      <vt:lpstr>'Раздел 22. Расходы на внедрение'!Область_печати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</dc:creator>
  <cp:lastModifiedBy>User</cp:lastModifiedBy>
  <cp:lastPrinted>2023-12-11T07:48:12Z</cp:lastPrinted>
  <dcterms:created xsi:type="dcterms:W3CDTF">2022-06-16T03:59:09Z</dcterms:created>
  <dcterms:modified xsi:type="dcterms:W3CDTF">2023-12-12T09:42:41Z</dcterms:modified>
</cp:coreProperties>
</file>